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the\Documents\SNES\CTA\2025 CTA janvier 2025\GT DHG et strudos\"/>
    </mc:Choice>
  </mc:AlternateContent>
  <xr:revisionPtr revIDLastSave="0" documentId="13_ncr:1_{92869899-6FF3-4A5C-B8BF-6EE5FCDB79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HG 2025 comparée à la précéden" sheetId="3" r:id="rId1"/>
    <sheet name="DHG 2025 classées par perte" sheetId="4" r:id="rId2"/>
    <sheet name="DHG 2023-2024" sheetId="1" r:id="rId3"/>
    <sheet name="classés pour la DHG 2024" sheetId="2" r:id="rId4"/>
  </sheets>
  <externalReferences>
    <externalReference r:id="rId5"/>
    <externalReference r:id="rId6"/>
  </externalReferences>
  <definedNames>
    <definedName name="_xlnm._FilterDatabase" localSheetId="2" hidden="1">'DHG 2023-2024'!$A$3:$U$263</definedName>
    <definedName name="_xlnm.Print_Titles" localSheetId="2">'DHG 2023-2024'!$1:$3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1" i="4" l="1"/>
  <c r="Z219" i="4"/>
  <c r="X219" i="4"/>
  <c r="Z264" i="4"/>
  <c r="X264" i="4"/>
  <c r="Z268" i="4"/>
  <c r="X268" i="4"/>
  <c r="Z183" i="4"/>
  <c r="X183" i="4"/>
  <c r="Z220" i="4"/>
  <c r="X220" i="4"/>
  <c r="Z213" i="4"/>
  <c r="X213" i="4"/>
  <c r="Z204" i="4"/>
  <c r="X204" i="4"/>
  <c r="Z247" i="4"/>
  <c r="X247" i="4"/>
  <c r="Z197" i="4"/>
  <c r="X197" i="4"/>
  <c r="Z237" i="4"/>
  <c r="X237" i="4"/>
  <c r="Z184" i="4"/>
  <c r="X184" i="4"/>
  <c r="Z232" i="4"/>
  <c r="X232" i="4"/>
  <c r="Z203" i="4"/>
  <c r="X203" i="4"/>
  <c r="Z266" i="4"/>
  <c r="X266" i="4"/>
  <c r="Z226" i="4"/>
  <c r="X226" i="4"/>
  <c r="Z181" i="4"/>
  <c r="X181" i="4"/>
  <c r="Z175" i="4"/>
  <c r="X175" i="4"/>
  <c r="Z230" i="4"/>
  <c r="X230" i="4"/>
  <c r="Z171" i="4"/>
  <c r="X171" i="4"/>
  <c r="Z185" i="4"/>
  <c r="X185" i="4"/>
  <c r="Z267" i="4"/>
  <c r="X267" i="4"/>
  <c r="Z176" i="4"/>
  <c r="X176" i="4"/>
  <c r="Z216" i="4"/>
  <c r="X216" i="4"/>
  <c r="Z263" i="4"/>
  <c r="X263" i="4"/>
  <c r="Z172" i="4"/>
  <c r="X172" i="4"/>
  <c r="Z194" i="4"/>
  <c r="X194" i="4"/>
  <c r="Z242" i="4"/>
  <c r="X242" i="4"/>
  <c r="Z224" i="4"/>
  <c r="X224" i="4"/>
  <c r="Z245" i="4"/>
  <c r="X245" i="4"/>
  <c r="Z254" i="4"/>
  <c r="X254" i="4"/>
  <c r="Z258" i="4"/>
  <c r="X258" i="4"/>
  <c r="Z182" i="4"/>
  <c r="X182" i="4"/>
  <c r="Z235" i="4"/>
  <c r="X235" i="4"/>
  <c r="Z196" i="4"/>
  <c r="X196" i="4"/>
  <c r="Z261" i="4"/>
  <c r="X261" i="4"/>
  <c r="Z221" i="4"/>
  <c r="X221" i="4"/>
  <c r="Z222" i="4"/>
  <c r="X222" i="4"/>
  <c r="Z233" i="4"/>
  <c r="X233" i="4"/>
  <c r="Z243" i="4"/>
  <c r="X243" i="4"/>
  <c r="Z210" i="4"/>
  <c r="X210" i="4"/>
  <c r="Z206" i="4"/>
  <c r="X206" i="4"/>
  <c r="Z240" i="4"/>
  <c r="X240" i="4"/>
  <c r="Z199" i="4"/>
  <c r="X199" i="4"/>
  <c r="Z236" i="4"/>
  <c r="X236" i="4"/>
  <c r="Z202" i="4"/>
  <c r="X202" i="4"/>
  <c r="Z198" i="4"/>
  <c r="X198" i="4"/>
  <c r="Z207" i="4"/>
  <c r="X207" i="4"/>
  <c r="Z248" i="4"/>
  <c r="X248" i="4"/>
  <c r="Z228" i="4"/>
  <c r="X228" i="4"/>
  <c r="Z249" i="4"/>
  <c r="X249" i="4"/>
  <c r="Z269" i="4"/>
  <c r="X269" i="4"/>
  <c r="Z174" i="4"/>
  <c r="X174" i="4"/>
  <c r="Z209" i="4"/>
  <c r="X209" i="4"/>
  <c r="Z256" i="4"/>
  <c r="X256" i="4"/>
  <c r="Z218" i="4"/>
  <c r="X218" i="4"/>
  <c r="Z252" i="4"/>
  <c r="X252" i="4"/>
  <c r="Z179" i="4"/>
  <c r="X179" i="4"/>
  <c r="Z227" i="4"/>
  <c r="X227" i="4"/>
  <c r="Z260" i="4"/>
  <c r="X260" i="4"/>
  <c r="Z217" i="4"/>
  <c r="X217" i="4"/>
  <c r="Z195" i="4"/>
  <c r="X195" i="4"/>
  <c r="Z177" i="4"/>
  <c r="X177" i="4"/>
  <c r="Z215" i="4"/>
  <c r="X215" i="4"/>
  <c r="Z251" i="4"/>
  <c r="X251" i="4"/>
  <c r="Z189" i="4"/>
  <c r="X189" i="4"/>
  <c r="Z191" i="4"/>
  <c r="X191" i="4"/>
  <c r="Z231" i="4"/>
  <c r="X231" i="4"/>
  <c r="Z259" i="4"/>
  <c r="X259" i="4"/>
  <c r="Z239" i="4"/>
  <c r="X239" i="4"/>
  <c r="Z214" i="4"/>
  <c r="X214" i="4"/>
  <c r="Z234" i="4"/>
  <c r="X234" i="4"/>
  <c r="Z262" i="4"/>
  <c r="X262" i="4"/>
  <c r="Z211" i="4"/>
  <c r="X211" i="4"/>
  <c r="Z229" i="4"/>
  <c r="X229" i="4"/>
  <c r="Z241" i="4"/>
  <c r="X241" i="4"/>
  <c r="Z225" i="4"/>
  <c r="X225" i="4"/>
  <c r="Z192" i="4"/>
  <c r="X192" i="4"/>
  <c r="Z257" i="4"/>
  <c r="X257" i="4"/>
  <c r="Z178" i="4"/>
  <c r="X178" i="4"/>
  <c r="Z187" i="4"/>
  <c r="X187" i="4"/>
  <c r="Z265" i="4"/>
  <c r="X265" i="4"/>
  <c r="Z180" i="4"/>
  <c r="X180" i="4"/>
  <c r="Z250" i="4"/>
  <c r="X250" i="4"/>
  <c r="Z201" i="4"/>
  <c r="X201" i="4"/>
  <c r="Z223" i="4"/>
  <c r="X223" i="4"/>
  <c r="Z246" i="4"/>
  <c r="X246" i="4"/>
  <c r="Z238" i="4"/>
  <c r="X238" i="4"/>
  <c r="Z200" i="4"/>
  <c r="X200" i="4"/>
  <c r="Z208" i="4"/>
  <c r="X208" i="4"/>
  <c r="Z244" i="4"/>
  <c r="X244" i="4"/>
  <c r="Z205" i="4"/>
  <c r="X205" i="4"/>
  <c r="Z253" i="4"/>
  <c r="X253" i="4"/>
  <c r="Z188" i="4"/>
  <c r="X188" i="4"/>
  <c r="Z212" i="4"/>
  <c r="X212" i="4"/>
  <c r="Z193" i="4"/>
  <c r="X193" i="4"/>
  <c r="Z255" i="4"/>
  <c r="X255" i="4"/>
  <c r="Z190" i="4"/>
  <c r="X190" i="4"/>
  <c r="Z186" i="4"/>
  <c r="X186" i="4"/>
  <c r="Z173" i="4"/>
  <c r="X173" i="4"/>
  <c r="Z169" i="4"/>
  <c r="X169" i="4"/>
  <c r="Y166" i="4"/>
  <c r="Z116" i="4"/>
  <c r="X116" i="4"/>
  <c r="Z144" i="4"/>
  <c r="X144" i="4"/>
  <c r="Z102" i="4"/>
  <c r="X102" i="4"/>
  <c r="Z100" i="4"/>
  <c r="X100" i="4"/>
  <c r="Z110" i="4"/>
  <c r="X110" i="4"/>
  <c r="Z149" i="4"/>
  <c r="X149" i="4"/>
  <c r="Z164" i="4"/>
  <c r="X164" i="4"/>
  <c r="Z148" i="4"/>
  <c r="X148" i="4"/>
  <c r="Z91" i="4"/>
  <c r="X91" i="4"/>
  <c r="Z145" i="4"/>
  <c r="X145" i="4"/>
  <c r="Z141" i="4"/>
  <c r="X141" i="4"/>
  <c r="Z130" i="4"/>
  <c r="X130" i="4"/>
  <c r="Z161" i="4"/>
  <c r="X161" i="4"/>
  <c r="Z118" i="4"/>
  <c r="X118" i="4"/>
  <c r="Z108" i="4"/>
  <c r="X108" i="4"/>
  <c r="Z106" i="4"/>
  <c r="X106" i="4"/>
  <c r="Z156" i="4"/>
  <c r="X156" i="4"/>
  <c r="Z123" i="4"/>
  <c r="X123" i="4"/>
  <c r="Z115" i="4"/>
  <c r="X115" i="4"/>
  <c r="Z96" i="4"/>
  <c r="X96" i="4"/>
  <c r="Z126" i="4"/>
  <c r="X126" i="4"/>
  <c r="Z127" i="4"/>
  <c r="X127" i="4"/>
  <c r="Z125" i="4"/>
  <c r="X125" i="4"/>
  <c r="Z103" i="4"/>
  <c r="X103" i="4"/>
  <c r="Z105" i="4"/>
  <c r="X105" i="4"/>
  <c r="Z139" i="4"/>
  <c r="X139" i="4"/>
  <c r="Z114" i="4"/>
  <c r="X114" i="4"/>
  <c r="Z99" i="4"/>
  <c r="X99" i="4"/>
  <c r="Z140" i="4"/>
  <c r="X140" i="4"/>
  <c r="Z90" i="4"/>
  <c r="Z166" i="4" s="1"/>
  <c r="X90" i="4"/>
  <c r="Z121" i="4"/>
  <c r="X121" i="4"/>
  <c r="Z165" i="4"/>
  <c r="X165" i="4"/>
  <c r="Z113" i="4"/>
  <c r="X113" i="4"/>
  <c r="Z111" i="4"/>
  <c r="X111" i="4"/>
  <c r="Z104" i="4"/>
  <c r="X104" i="4"/>
  <c r="Z94" i="4"/>
  <c r="X94" i="4"/>
  <c r="Z160" i="4"/>
  <c r="X160" i="4"/>
  <c r="Z109" i="4"/>
  <c r="X109" i="4"/>
  <c r="Z95" i="4"/>
  <c r="X95" i="4"/>
  <c r="Z107" i="4"/>
  <c r="X107" i="4"/>
  <c r="Z129" i="4"/>
  <c r="X129" i="4"/>
  <c r="Z150" i="4"/>
  <c r="X150" i="4"/>
  <c r="Z120" i="4"/>
  <c r="X120" i="4"/>
  <c r="Z153" i="4"/>
  <c r="X153" i="4"/>
  <c r="Z154" i="4"/>
  <c r="X154" i="4"/>
  <c r="Z159" i="4"/>
  <c r="X159" i="4"/>
  <c r="Z112" i="4"/>
  <c r="X112" i="4"/>
  <c r="Z132" i="4"/>
  <c r="X132" i="4"/>
  <c r="Z92" i="4"/>
  <c r="X92" i="4"/>
  <c r="Z137" i="4"/>
  <c r="X137" i="4"/>
  <c r="Z162" i="4"/>
  <c r="X162" i="4"/>
  <c r="Z143" i="4"/>
  <c r="X143" i="4"/>
  <c r="Z138" i="4"/>
  <c r="X138" i="4"/>
  <c r="Z136" i="4"/>
  <c r="X136" i="4"/>
  <c r="Z133" i="4"/>
  <c r="X133" i="4"/>
  <c r="Z117" i="4"/>
  <c r="X117" i="4"/>
  <c r="Z142" i="4"/>
  <c r="X142" i="4"/>
  <c r="Z155" i="4"/>
  <c r="X155" i="4"/>
  <c r="Z93" i="4"/>
  <c r="X93" i="4"/>
  <c r="Z128" i="4"/>
  <c r="X128" i="4"/>
  <c r="Z147" i="4"/>
  <c r="X147" i="4"/>
  <c r="Z163" i="4"/>
  <c r="X163" i="4"/>
  <c r="Z151" i="4"/>
  <c r="X151" i="4"/>
  <c r="Z124" i="4"/>
  <c r="X124" i="4"/>
  <c r="Z119" i="4"/>
  <c r="X119" i="4"/>
  <c r="Z101" i="4"/>
  <c r="X101" i="4"/>
  <c r="Z157" i="4"/>
  <c r="X157" i="4"/>
  <c r="Z134" i="4"/>
  <c r="X134" i="4"/>
  <c r="Z158" i="4"/>
  <c r="X158" i="4"/>
  <c r="Z146" i="4"/>
  <c r="X146" i="4"/>
  <c r="Z152" i="4"/>
  <c r="X152" i="4"/>
  <c r="Z122" i="4"/>
  <c r="X122" i="4"/>
  <c r="Z97" i="4"/>
  <c r="X97" i="4"/>
  <c r="Z131" i="4"/>
  <c r="X131" i="4"/>
  <c r="Z98" i="4"/>
  <c r="X98" i="4"/>
  <c r="Z135" i="4"/>
  <c r="X135" i="4"/>
  <c r="Z49" i="4"/>
  <c r="X49" i="4"/>
  <c r="Z41" i="4"/>
  <c r="X41" i="4"/>
  <c r="Z77" i="4"/>
  <c r="X77" i="4"/>
  <c r="Z74" i="4"/>
  <c r="X74" i="4"/>
  <c r="Z15" i="4"/>
  <c r="X15" i="4"/>
  <c r="Z71" i="4"/>
  <c r="X71" i="4"/>
  <c r="Z78" i="4"/>
  <c r="X78" i="4"/>
  <c r="Z36" i="4"/>
  <c r="X36" i="4"/>
  <c r="Z17" i="4"/>
  <c r="X17" i="4"/>
  <c r="Z50" i="4"/>
  <c r="X50" i="4"/>
  <c r="Z75" i="4"/>
  <c r="X75" i="4"/>
  <c r="Z58" i="4"/>
  <c r="X58" i="4"/>
  <c r="Z48" i="4"/>
  <c r="X48" i="4"/>
  <c r="Z65" i="4"/>
  <c r="X65" i="4"/>
  <c r="Z29" i="4"/>
  <c r="X29" i="4"/>
  <c r="Z80" i="4"/>
  <c r="X80" i="4"/>
  <c r="Z34" i="4"/>
  <c r="X34" i="4"/>
  <c r="Z51" i="4"/>
  <c r="X51" i="4"/>
  <c r="Z43" i="4"/>
  <c r="X43" i="4"/>
  <c r="Z16" i="4"/>
  <c r="X16" i="4"/>
  <c r="Z38" i="4"/>
  <c r="X38" i="4"/>
  <c r="Z64" i="4"/>
  <c r="X64" i="4"/>
  <c r="Z85" i="4"/>
  <c r="X85" i="4"/>
  <c r="Z47" i="4"/>
  <c r="X47" i="4"/>
  <c r="Z33" i="4"/>
  <c r="X33" i="4"/>
  <c r="Z72" i="4"/>
  <c r="X72" i="4"/>
  <c r="Z62" i="4"/>
  <c r="X62" i="4"/>
  <c r="Z11" i="4"/>
  <c r="X11" i="4"/>
  <c r="Z35" i="4"/>
  <c r="X35" i="4"/>
  <c r="Z59" i="4"/>
  <c r="X59" i="4"/>
  <c r="Z26" i="4"/>
  <c r="X26" i="4"/>
  <c r="Z18" i="4"/>
  <c r="X18" i="4"/>
  <c r="Z44" i="4"/>
  <c r="X44" i="4"/>
  <c r="Z73" i="4"/>
  <c r="X73" i="4"/>
  <c r="Z27" i="4"/>
  <c r="X27" i="4"/>
  <c r="Z14" i="4"/>
  <c r="X14" i="4"/>
  <c r="Z76" i="4"/>
  <c r="X76" i="4"/>
  <c r="Z39" i="4"/>
  <c r="X39" i="4"/>
  <c r="Z60" i="4"/>
  <c r="X60" i="4"/>
  <c r="Z9" i="4"/>
  <c r="X9" i="4"/>
  <c r="Z46" i="4"/>
  <c r="X46" i="4"/>
  <c r="Z69" i="4"/>
  <c r="X69" i="4"/>
  <c r="Z66" i="4"/>
  <c r="X66" i="4"/>
  <c r="Z86" i="4"/>
  <c r="X86" i="4"/>
  <c r="Z83" i="4"/>
  <c r="X83" i="4"/>
  <c r="Z57" i="4"/>
  <c r="X57" i="4"/>
  <c r="Z10" i="4"/>
  <c r="X10" i="4"/>
  <c r="Z13" i="4"/>
  <c r="X13" i="4"/>
  <c r="Z70" i="4"/>
  <c r="X70" i="4"/>
  <c r="Z42" i="4"/>
  <c r="X42" i="4"/>
  <c r="Z19" i="4"/>
  <c r="X19" i="4"/>
  <c r="Z63" i="4"/>
  <c r="X63" i="4"/>
  <c r="Z28" i="4"/>
  <c r="X28" i="4"/>
  <c r="Z61" i="4"/>
  <c r="X61" i="4"/>
  <c r="Z68" i="4"/>
  <c r="X68" i="4"/>
  <c r="Z32" i="4"/>
  <c r="X32" i="4"/>
  <c r="Z81" i="4"/>
  <c r="X81" i="4"/>
  <c r="Z67" i="4"/>
  <c r="X67" i="4"/>
  <c r="Z56" i="4"/>
  <c r="X56" i="4"/>
  <c r="Z54" i="4"/>
  <c r="X54" i="4"/>
  <c r="Z79" i="4"/>
  <c r="X79" i="4"/>
  <c r="Z37" i="4"/>
  <c r="X37" i="4"/>
  <c r="Z30" i="4"/>
  <c r="X30" i="4"/>
  <c r="Z45" i="4"/>
  <c r="X45" i="4"/>
  <c r="Z52" i="4"/>
  <c r="X52" i="4"/>
  <c r="Z82" i="4"/>
  <c r="X82" i="4"/>
  <c r="Z12" i="4"/>
  <c r="X12" i="4"/>
  <c r="Z25" i="4"/>
  <c r="X25" i="4"/>
  <c r="Z23" i="4"/>
  <c r="X23" i="4"/>
  <c r="Z53" i="4"/>
  <c r="X53" i="4"/>
  <c r="Z84" i="4"/>
  <c r="X84" i="4"/>
  <c r="Z21" i="4"/>
  <c r="X21" i="4"/>
  <c r="Z20" i="4"/>
  <c r="X20" i="4"/>
  <c r="Z40" i="4"/>
  <c r="X40" i="4"/>
  <c r="Z31" i="4"/>
  <c r="X31" i="4"/>
  <c r="Z55" i="4"/>
  <c r="X55" i="4"/>
  <c r="Z22" i="4"/>
  <c r="X22" i="4"/>
  <c r="Z24" i="4"/>
  <c r="X24" i="4"/>
  <c r="Z7" i="4"/>
  <c r="X7" i="4"/>
  <c r="Z6" i="4"/>
  <c r="X6" i="4"/>
  <c r="Z5" i="4"/>
  <c r="X5" i="4"/>
  <c r="Z4" i="4"/>
  <c r="X4" i="4"/>
  <c r="Y271" i="3"/>
  <c r="Z271" i="3"/>
  <c r="X271" i="3"/>
  <c r="Y166" i="3"/>
  <c r="Z166" i="3"/>
  <c r="X166" i="3"/>
  <c r="Z87" i="3"/>
  <c r="X87" i="3"/>
  <c r="Z5" i="3"/>
  <c r="Z6" i="3"/>
  <c r="Z7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9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45" i="3"/>
  <c r="Z246" i="3"/>
  <c r="Z247" i="3"/>
  <c r="Z248" i="3"/>
  <c r="Z249" i="3"/>
  <c r="Z250" i="3"/>
  <c r="Z251" i="3"/>
  <c r="Z252" i="3"/>
  <c r="Z253" i="3"/>
  <c r="Z254" i="3"/>
  <c r="Z255" i="3"/>
  <c r="Z256" i="3"/>
  <c r="Z257" i="3"/>
  <c r="Z258" i="3"/>
  <c r="Z259" i="3"/>
  <c r="Z260" i="3"/>
  <c r="Z261" i="3"/>
  <c r="Z262" i="3"/>
  <c r="Z263" i="3"/>
  <c r="Z264" i="3"/>
  <c r="Z265" i="3"/>
  <c r="Z266" i="3"/>
  <c r="Z267" i="3"/>
  <c r="Z268" i="3"/>
  <c r="Z269" i="3"/>
  <c r="Z4" i="3"/>
  <c r="X5" i="3"/>
  <c r="X6" i="3"/>
  <c r="X7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9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4" i="3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F266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F265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F188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F87" i="1"/>
  <c r="W257" i="2"/>
  <c r="V257" i="2"/>
  <c r="U257" i="2"/>
  <c r="T257" i="2"/>
  <c r="S257" i="2"/>
  <c r="R257" i="2"/>
  <c r="Q257" i="2"/>
  <c r="P257" i="2"/>
  <c r="O257" i="2"/>
  <c r="N257" i="2"/>
  <c r="M257" i="2"/>
  <c r="L257" i="2"/>
  <c r="K257" i="2"/>
  <c r="J257" i="2"/>
  <c r="I257" i="2"/>
  <c r="H257" i="2"/>
  <c r="G257" i="2"/>
  <c r="F257" i="2"/>
  <c r="W182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W44" i="2"/>
  <c r="V44" i="2"/>
  <c r="U44" i="2"/>
  <c r="T44" i="2"/>
  <c r="S44" i="2"/>
  <c r="R44" i="2"/>
  <c r="Q44" i="2"/>
  <c r="P44" i="2"/>
  <c r="Z44" i="2" s="1"/>
  <c r="O44" i="2"/>
  <c r="N44" i="2"/>
  <c r="M44" i="2"/>
  <c r="L44" i="2"/>
  <c r="X44" i="2" s="1"/>
  <c r="K44" i="2"/>
  <c r="J44" i="2"/>
  <c r="I44" i="2"/>
  <c r="H44" i="2"/>
  <c r="G44" i="2"/>
  <c r="F44" i="2"/>
  <c r="W95" i="2"/>
  <c r="V95" i="2"/>
  <c r="U95" i="2"/>
  <c r="T95" i="2"/>
  <c r="S95" i="2"/>
  <c r="R95" i="2"/>
  <c r="Q95" i="2"/>
  <c r="P95" i="2"/>
  <c r="Z95" i="2" s="1"/>
  <c r="O95" i="2"/>
  <c r="N95" i="2"/>
  <c r="M95" i="2"/>
  <c r="L95" i="2"/>
  <c r="X95" i="2" s="1"/>
  <c r="K95" i="2"/>
  <c r="J95" i="2"/>
  <c r="I95" i="2"/>
  <c r="H95" i="2"/>
  <c r="G95" i="2"/>
  <c r="F95" i="2"/>
  <c r="W224" i="2"/>
  <c r="V224" i="2"/>
  <c r="U224" i="2"/>
  <c r="T224" i="2"/>
  <c r="S224" i="2"/>
  <c r="R224" i="2"/>
  <c r="Q224" i="2"/>
  <c r="P224" i="2"/>
  <c r="Z224" i="2" s="1"/>
  <c r="O224" i="2"/>
  <c r="N224" i="2"/>
  <c r="M224" i="2"/>
  <c r="L224" i="2"/>
  <c r="X224" i="2" s="1"/>
  <c r="K224" i="2"/>
  <c r="J224" i="2"/>
  <c r="I224" i="2"/>
  <c r="H224" i="2"/>
  <c r="G224" i="2"/>
  <c r="F224" i="2"/>
  <c r="W148" i="2"/>
  <c r="V148" i="2"/>
  <c r="U148" i="2"/>
  <c r="T148" i="2"/>
  <c r="S148" i="2"/>
  <c r="R148" i="2"/>
  <c r="Q148" i="2"/>
  <c r="P148" i="2"/>
  <c r="Z148" i="2" s="1"/>
  <c r="O148" i="2"/>
  <c r="N148" i="2"/>
  <c r="M148" i="2"/>
  <c r="L148" i="2"/>
  <c r="X148" i="2" s="1"/>
  <c r="K148" i="2"/>
  <c r="J148" i="2"/>
  <c r="I148" i="2"/>
  <c r="H148" i="2"/>
  <c r="G148" i="2"/>
  <c r="F148" i="2"/>
  <c r="X261" i="2"/>
  <c r="W261" i="2"/>
  <c r="Z261" i="2" s="1"/>
  <c r="V261" i="2"/>
  <c r="U261" i="2"/>
  <c r="T261" i="2"/>
  <c r="S261" i="2"/>
  <c r="R261" i="2"/>
  <c r="Q261" i="2"/>
  <c r="W243" i="2"/>
  <c r="V243" i="2"/>
  <c r="U243" i="2"/>
  <c r="T243" i="2"/>
  <c r="S243" i="2"/>
  <c r="R243" i="2"/>
  <c r="Q243" i="2"/>
  <c r="P243" i="2"/>
  <c r="Z243" i="2" s="1"/>
  <c r="O243" i="2"/>
  <c r="N243" i="2"/>
  <c r="M243" i="2"/>
  <c r="L243" i="2"/>
  <c r="X243" i="2" s="1"/>
  <c r="K243" i="2"/>
  <c r="J243" i="2"/>
  <c r="I243" i="2"/>
  <c r="H243" i="2"/>
  <c r="G243" i="2"/>
  <c r="F243" i="2"/>
  <c r="W16" i="2"/>
  <c r="Z16" i="2" s="1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W102" i="2"/>
  <c r="V102" i="2"/>
  <c r="U102" i="2"/>
  <c r="T102" i="2"/>
  <c r="S102" i="2"/>
  <c r="R102" i="2"/>
  <c r="Q102" i="2"/>
  <c r="P102" i="2"/>
  <c r="Z102" i="2" s="1"/>
  <c r="O102" i="2"/>
  <c r="N102" i="2"/>
  <c r="M102" i="2"/>
  <c r="L102" i="2"/>
  <c r="X102" i="2" s="1"/>
  <c r="K102" i="2"/>
  <c r="J102" i="2"/>
  <c r="I102" i="2"/>
  <c r="H102" i="2"/>
  <c r="G102" i="2"/>
  <c r="F102" i="2"/>
  <c r="W36" i="2"/>
  <c r="Z36" i="2" s="1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W131" i="2"/>
  <c r="V131" i="2"/>
  <c r="U131" i="2"/>
  <c r="T131" i="2"/>
  <c r="S131" i="2"/>
  <c r="R131" i="2"/>
  <c r="Q131" i="2"/>
  <c r="P131" i="2"/>
  <c r="Z131" i="2" s="1"/>
  <c r="O131" i="2"/>
  <c r="N131" i="2"/>
  <c r="M131" i="2"/>
  <c r="L131" i="2"/>
  <c r="X131" i="2" s="1"/>
  <c r="K131" i="2"/>
  <c r="J131" i="2"/>
  <c r="I131" i="2"/>
  <c r="H131" i="2"/>
  <c r="G131" i="2"/>
  <c r="F131" i="2"/>
  <c r="W132" i="2"/>
  <c r="Z132" i="2" s="1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W80" i="2"/>
  <c r="V80" i="2"/>
  <c r="U80" i="2"/>
  <c r="T80" i="2"/>
  <c r="S80" i="2"/>
  <c r="R80" i="2"/>
  <c r="Q80" i="2"/>
  <c r="P80" i="2"/>
  <c r="Z80" i="2" s="1"/>
  <c r="O80" i="2"/>
  <c r="N80" i="2"/>
  <c r="M80" i="2"/>
  <c r="L80" i="2"/>
  <c r="X80" i="2" s="1"/>
  <c r="K80" i="2"/>
  <c r="J80" i="2"/>
  <c r="I80" i="2"/>
  <c r="H80" i="2"/>
  <c r="G80" i="2"/>
  <c r="F80" i="2"/>
  <c r="W192" i="2"/>
  <c r="Z192" i="2" s="1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W226" i="2"/>
  <c r="V226" i="2"/>
  <c r="U226" i="2"/>
  <c r="T226" i="2"/>
  <c r="S226" i="2"/>
  <c r="R226" i="2"/>
  <c r="Q226" i="2"/>
  <c r="P226" i="2"/>
  <c r="Z226" i="2" s="1"/>
  <c r="O226" i="2"/>
  <c r="N226" i="2"/>
  <c r="M226" i="2"/>
  <c r="L226" i="2"/>
  <c r="X226" i="2" s="1"/>
  <c r="K226" i="2"/>
  <c r="J226" i="2"/>
  <c r="I226" i="2"/>
  <c r="H226" i="2"/>
  <c r="G226" i="2"/>
  <c r="F226" i="2"/>
  <c r="W152" i="2"/>
  <c r="Z152" i="2" s="1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W37" i="2"/>
  <c r="V37" i="2"/>
  <c r="U37" i="2"/>
  <c r="T37" i="2"/>
  <c r="S37" i="2"/>
  <c r="R37" i="2"/>
  <c r="Q37" i="2"/>
  <c r="P37" i="2"/>
  <c r="Z37" i="2" s="1"/>
  <c r="O37" i="2"/>
  <c r="N37" i="2"/>
  <c r="M37" i="2"/>
  <c r="L37" i="2"/>
  <c r="X37" i="2" s="1"/>
  <c r="K37" i="2"/>
  <c r="J37" i="2"/>
  <c r="I37" i="2"/>
  <c r="H37" i="2"/>
  <c r="G37" i="2"/>
  <c r="F37" i="2"/>
  <c r="W147" i="2"/>
  <c r="Z147" i="2" s="1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W213" i="2"/>
  <c r="V213" i="2"/>
  <c r="U213" i="2"/>
  <c r="T213" i="2"/>
  <c r="S213" i="2"/>
  <c r="R213" i="2"/>
  <c r="Q213" i="2"/>
  <c r="P213" i="2"/>
  <c r="Z213" i="2" s="1"/>
  <c r="O213" i="2"/>
  <c r="N213" i="2"/>
  <c r="M213" i="2"/>
  <c r="L213" i="2"/>
  <c r="X213" i="2" s="1"/>
  <c r="K213" i="2"/>
  <c r="J213" i="2"/>
  <c r="I213" i="2"/>
  <c r="H213" i="2"/>
  <c r="G213" i="2"/>
  <c r="F213" i="2"/>
  <c r="W166" i="2"/>
  <c r="Z166" i="2" s="1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W129" i="2"/>
  <c r="V129" i="2"/>
  <c r="U129" i="2"/>
  <c r="T129" i="2"/>
  <c r="S129" i="2"/>
  <c r="R129" i="2"/>
  <c r="Q129" i="2"/>
  <c r="P129" i="2"/>
  <c r="Z129" i="2" s="1"/>
  <c r="O129" i="2"/>
  <c r="N129" i="2"/>
  <c r="M129" i="2"/>
  <c r="L129" i="2"/>
  <c r="X129" i="2" s="1"/>
  <c r="K129" i="2"/>
  <c r="J129" i="2"/>
  <c r="I129" i="2"/>
  <c r="H129" i="2"/>
  <c r="G129" i="2"/>
  <c r="F129" i="2"/>
  <c r="W64" i="2"/>
  <c r="Z64" i="2" s="1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W203" i="2"/>
  <c r="V203" i="2"/>
  <c r="U203" i="2"/>
  <c r="T203" i="2"/>
  <c r="S203" i="2"/>
  <c r="R203" i="2"/>
  <c r="Q203" i="2"/>
  <c r="P203" i="2"/>
  <c r="Z203" i="2" s="1"/>
  <c r="O203" i="2"/>
  <c r="N203" i="2"/>
  <c r="M203" i="2"/>
  <c r="L203" i="2"/>
  <c r="X203" i="2" s="1"/>
  <c r="K203" i="2"/>
  <c r="J203" i="2"/>
  <c r="I203" i="2"/>
  <c r="H203" i="2"/>
  <c r="G203" i="2"/>
  <c r="F203" i="2"/>
  <c r="W41" i="2"/>
  <c r="Z41" i="2" s="1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W211" i="2"/>
  <c r="V211" i="2"/>
  <c r="U211" i="2"/>
  <c r="T211" i="2"/>
  <c r="S211" i="2"/>
  <c r="R211" i="2"/>
  <c r="Q211" i="2"/>
  <c r="P211" i="2"/>
  <c r="Z211" i="2" s="1"/>
  <c r="O211" i="2"/>
  <c r="N211" i="2"/>
  <c r="M211" i="2"/>
  <c r="L211" i="2"/>
  <c r="X211" i="2" s="1"/>
  <c r="K211" i="2"/>
  <c r="J211" i="2"/>
  <c r="I211" i="2"/>
  <c r="H211" i="2"/>
  <c r="G211" i="2"/>
  <c r="F211" i="2"/>
  <c r="W127" i="2"/>
  <c r="Z127" i="2" s="1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W49" i="2"/>
  <c r="V49" i="2"/>
  <c r="U49" i="2"/>
  <c r="T49" i="2"/>
  <c r="S49" i="2"/>
  <c r="R49" i="2"/>
  <c r="Q49" i="2"/>
  <c r="P49" i="2"/>
  <c r="Z49" i="2" s="1"/>
  <c r="O49" i="2"/>
  <c r="N49" i="2"/>
  <c r="M49" i="2"/>
  <c r="L49" i="2"/>
  <c r="X49" i="2" s="1"/>
  <c r="K49" i="2"/>
  <c r="J49" i="2"/>
  <c r="I49" i="2"/>
  <c r="H49" i="2"/>
  <c r="G49" i="2"/>
  <c r="F49" i="2"/>
  <c r="W157" i="2"/>
  <c r="Z157" i="2" s="1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W240" i="2"/>
  <c r="V240" i="2"/>
  <c r="U240" i="2"/>
  <c r="T240" i="2"/>
  <c r="S240" i="2"/>
  <c r="R240" i="2"/>
  <c r="Q240" i="2"/>
  <c r="P240" i="2"/>
  <c r="Z240" i="2" s="1"/>
  <c r="O240" i="2"/>
  <c r="N240" i="2"/>
  <c r="M240" i="2"/>
  <c r="L240" i="2"/>
  <c r="X240" i="2" s="1"/>
  <c r="K240" i="2"/>
  <c r="J240" i="2"/>
  <c r="I240" i="2"/>
  <c r="H240" i="2"/>
  <c r="G240" i="2"/>
  <c r="F240" i="2"/>
  <c r="W165" i="2"/>
  <c r="Z165" i="2" s="1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W53" i="2"/>
  <c r="V53" i="2"/>
  <c r="U53" i="2"/>
  <c r="T53" i="2"/>
  <c r="S53" i="2"/>
  <c r="R53" i="2"/>
  <c r="Q53" i="2"/>
  <c r="P53" i="2"/>
  <c r="Z53" i="2" s="1"/>
  <c r="O53" i="2"/>
  <c r="N53" i="2"/>
  <c r="M53" i="2"/>
  <c r="L53" i="2"/>
  <c r="X53" i="2" s="1"/>
  <c r="K53" i="2"/>
  <c r="J53" i="2"/>
  <c r="I53" i="2"/>
  <c r="H53" i="2"/>
  <c r="G53" i="2"/>
  <c r="F53" i="2"/>
  <c r="W31" i="2"/>
  <c r="Z31" i="2" s="1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W146" i="2"/>
  <c r="V146" i="2"/>
  <c r="U146" i="2"/>
  <c r="T146" i="2"/>
  <c r="S146" i="2"/>
  <c r="R146" i="2"/>
  <c r="Q146" i="2"/>
  <c r="P146" i="2"/>
  <c r="Z146" i="2" s="1"/>
  <c r="O146" i="2"/>
  <c r="N146" i="2"/>
  <c r="M146" i="2"/>
  <c r="L146" i="2"/>
  <c r="X146" i="2" s="1"/>
  <c r="K146" i="2"/>
  <c r="J146" i="2"/>
  <c r="I146" i="2"/>
  <c r="H146" i="2"/>
  <c r="G146" i="2"/>
  <c r="F146" i="2"/>
  <c r="W219" i="2"/>
  <c r="Z219" i="2" s="1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W251" i="2"/>
  <c r="V251" i="2"/>
  <c r="U251" i="2"/>
  <c r="T251" i="2"/>
  <c r="S251" i="2"/>
  <c r="R251" i="2"/>
  <c r="Q251" i="2"/>
  <c r="P251" i="2"/>
  <c r="Z251" i="2" s="1"/>
  <c r="O251" i="2"/>
  <c r="N251" i="2"/>
  <c r="M251" i="2"/>
  <c r="L251" i="2"/>
  <c r="X251" i="2" s="1"/>
  <c r="K251" i="2"/>
  <c r="J251" i="2"/>
  <c r="I251" i="2"/>
  <c r="H251" i="2"/>
  <c r="G251" i="2"/>
  <c r="F251" i="2"/>
  <c r="W205" i="2"/>
  <c r="Z205" i="2" s="1"/>
  <c r="V205" i="2"/>
  <c r="U205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W128" i="2"/>
  <c r="V128" i="2"/>
  <c r="U128" i="2"/>
  <c r="T128" i="2"/>
  <c r="S128" i="2"/>
  <c r="R128" i="2"/>
  <c r="Q128" i="2"/>
  <c r="P128" i="2"/>
  <c r="Z128" i="2" s="1"/>
  <c r="O128" i="2"/>
  <c r="N128" i="2"/>
  <c r="M128" i="2"/>
  <c r="L128" i="2"/>
  <c r="X128" i="2" s="1"/>
  <c r="K128" i="2"/>
  <c r="J128" i="2"/>
  <c r="I128" i="2"/>
  <c r="H128" i="2"/>
  <c r="G128" i="2"/>
  <c r="F128" i="2"/>
  <c r="W175" i="2"/>
  <c r="Z175" i="2" s="1"/>
  <c r="V175" i="2"/>
  <c r="U175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W195" i="2"/>
  <c r="Z195" i="2" s="1"/>
  <c r="V195" i="2"/>
  <c r="U195" i="2"/>
  <c r="T195" i="2"/>
  <c r="S195" i="2"/>
  <c r="R195" i="2"/>
  <c r="Q195" i="2"/>
  <c r="P195" i="2"/>
  <c r="O195" i="2"/>
  <c r="N195" i="2"/>
  <c r="M195" i="2"/>
  <c r="L195" i="2"/>
  <c r="X195" i="2" s="1"/>
  <c r="K195" i="2"/>
  <c r="J195" i="2"/>
  <c r="I195" i="2"/>
  <c r="H195" i="2"/>
  <c r="G195" i="2"/>
  <c r="F195" i="2"/>
  <c r="W198" i="2"/>
  <c r="Z198" i="2" s="1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W74" i="2"/>
  <c r="V74" i="2"/>
  <c r="U74" i="2"/>
  <c r="T74" i="2"/>
  <c r="S74" i="2"/>
  <c r="R74" i="2"/>
  <c r="Q74" i="2"/>
  <c r="P74" i="2"/>
  <c r="Z74" i="2" s="1"/>
  <c r="O74" i="2"/>
  <c r="N74" i="2"/>
  <c r="M74" i="2"/>
  <c r="L74" i="2"/>
  <c r="X74" i="2" s="1"/>
  <c r="K74" i="2"/>
  <c r="J74" i="2"/>
  <c r="I74" i="2"/>
  <c r="H74" i="2"/>
  <c r="G74" i="2"/>
  <c r="F74" i="2"/>
  <c r="W46" i="2"/>
  <c r="Z46" i="2" s="1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W116" i="2"/>
  <c r="Z116" i="2" s="1"/>
  <c r="V116" i="2"/>
  <c r="U116" i="2"/>
  <c r="T116" i="2"/>
  <c r="S116" i="2"/>
  <c r="R116" i="2"/>
  <c r="Q116" i="2"/>
  <c r="P116" i="2"/>
  <c r="O116" i="2"/>
  <c r="N116" i="2"/>
  <c r="M116" i="2"/>
  <c r="L116" i="2"/>
  <c r="X116" i="2" s="1"/>
  <c r="K116" i="2"/>
  <c r="J116" i="2"/>
  <c r="I116" i="2"/>
  <c r="H116" i="2"/>
  <c r="G116" i="2"/>
  <c r="F116" i="2"/>
  <c r="W29" i="2"/>
  <c r="Z29" i="2" s="1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W253" i="2"/>
  <c r="V253" i="2"/>
  <c r="U253" i="2"/>
  <c r="T253" i="2"/>
  <c r="S253" i="2"/>
  <c r="R253" i="2"/>
  <c r="Q253" i="2"/>
  <c r="P253" i="2"/>
  <c r="Z253" i="2" s="1"/>
  <c r="O253" i="2"/>
  <c r="N253" i="2"/>
  <c r="M253" i="2"/>
  <c r="L253" i="2"/>
  <c r="X253" i="2" s="1"/>
  <c r="K253" i="2"/>
  <c r="J253" i="2"/>
  <c r="I253" i="2"/>
  <c r="H253" i="2"/>
  <c r="G253" i="2"/>
  <c r="F253" i="2"/>
  <c r="W145" i="2"/>
  <c r="Z145" i="2" s="1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W183" i="2"/>
  <c r="Z183" i="2" s="1"/>
  <c r="V183" i="2"/>
  <c r="U183" i="2"/>
  <c r="T183" i="2"/>
  <c r="S183" i="2"/>
  <c r="R183" i="2"/>
  <c r="Q183" i="2"/>
  <c r="P183" i="2"/>
  <c r="O183" i="2"/>
  <c r="N183" i="2"/>
  <c r="M183" i="2"/>
  <c r="L183" i="2"/>
  <c r="X183" i="2" s="1"/>
  <c r="K183" i="2"/>
  <c r="J183" i="2"/>
  <c r="I183" i="2"/>
  <c r="H183" i="2"/>
  <c r="G183" i="2"/>
  <c r="F183" i="2"/>
  <c r="W39" i="2"/>
  <c r="Z39" i="2" s="1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W187" i="2"/>
  <c r="V187" i="2"/>
  <c r="U187" i="2"/>
  <c r="T187" i="2"/>
  <c r="S187" i="2"/>
  <c r="R187" i="2"/>
  <c r="Q187" i="2"/>
  <c r="P187" i="2"/>
  <c r="Z187" i="2" s="1"/>
  <c r="O187" i="2"/>
  <c r="N187" i="2"/>
  <c r="M187" i="2"/>
  <c r="L187" i="2"/>
  <c r="X187" i="2" s="1"/>
  <c r="K187" i="2"/>
  <c r="J187" i="2"/>
  <c r="I187" i="2"/>
  <c r="H187" i="2"/>
  <c r="G187" i="2"/>
  <c r="F187" i="2"/>
  <c r="W10" i="2"/>
  <c r="Z10" i="2" s="1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W225" i="2"/>
  <c r="Z225" i="2" s="1"/>
  <c r="V225" i="2"/>
  <c r="U225" i="2"/>
  <c r="T225" i="2"/>
  <c r="S225" i="2"/>
  <c r="R225" i="2"/>
  <c r="Q225" i="2"/>
  <c r="P225" i="2"/>
  <c r="O225" i="2"/>
  <c r="N225" i="2"/>
  <c r="M225" i="2"/>
  <c r="L225" i="2"/>
  <c r="X225" i="2" s="1"/>
  <c r="K225" i="2"/>
  <c r="J225" i="2"/>
  <c r="I225" i="2"/>
  <c r="H225" i="2"/>
  <c r="G225" i="2"/>
  <c r="F225" i="2"/>
  <c r="W177" i="2"/>
  <c r="Z177" i="2" s="1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W154" i="2"/>
  <c r="V154" i="2"/>
  <c r="U154" i="2"/>
  <c r="T154" i="2"/>
  <c r="S154" i="2"/>
  <c r="R154" i="2"/>
  <c r="Q154" i="2"/>
  <c r="P154" i="2"/>
  <c r="Z154" i="2" s="1"/>
  <c r="O154" i="2"/>
  <c r="N154" i="2"/>
  <c r="M154" i="2"/>
  <c r="L154" i="2"/>
  <c r="X154" i="2" s="1"/>
  <c r="K154" i="2"/>
  <c r="J154" i="2"/>
  <c r="I154" i="2"/>
  <c r="H154" i="2"/>
  <c r="G154" i="2"/>
  <c r="F154" i="2"/>
  <c r="W216" i="2"/>
  <c r="Z216" i="2" s="1"/>
  <c r="V21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W76" i="2"/>
  <c r="Z76" i="2" s="1"/>
  <c r="V76" i="2"/>
  <c r="U76" i="2"/>
  <c r="T76" i="2"/>
  <c r="S76" i="2"/>
  <c r="R76" i="2"/>
  <c r="Q76" i="2"/>
  <c r="P76" i="2"/>
  <c r="O76" i="2"/>
  <c r="N76" i="2"/>
  <c r="M76" i="2"/>
  <c r="L76" i="2"/>
  <c r="X76" i="2" s="1"/>
  <c r="K76" i="2"/>
  <c r="J76" i="2"/>
  <c r="I76" i="2"/>
  <c r="H76" i="2"/>
  <c r="G76" i="2"/>
  <c r="F76" i="2"/>
  <c r="W30" i="2"/>
  <c r="X30" i="2" s="1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W234" i="2"/>
  <c r="V234" i="2"/>
  <c r="U234" i="2"/>
  <c r="T234" i="2"/>
  <c r="S234" i="2"/>
  <c r="R234" i="2"/>
  <c r="Q234" i="2"/>
  <c r="P234" i="2"/>
  <c r="Z234" i="2" s="1"/>
  <c r="O234" i="2"/>
  <c r="N234" i="2"/>
  <c r="M234" i="2"/>
  <c r="L234" i="2"/>
  <c r="K234" i="2"/>
  <c r="J234" i="2"/>
  <c r="I234" i="2"/>
  <c r="H234" i="2"/>
  <c r="G234" i="2"/>
  <c r="F234" i="2"/>
  <c r="W32" i="2"/>
  <c r="X32" i="2" s="1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W230" i="2"/>
  <c r="X230" i="2" s="1"/>
  <c r="V230" i="2"/>
  <c r="U230" i="2"/>
  <c r="T230" i="2"/>
  <c r="S230" i="2"/>
  <c r="R230" i="2"/>
  <c r="Q230" i="2"/>
  <c r="P230" i="2"/>
  <c r="O230" i="2"/>
  <c r="N230" i="2"/>
  <c r="M230" i="2"/>
  <c r="L230" i="2"/>
  <c r="K230" i="2"/>
  <c r="J230" i="2"/>
  <c r="I230" i="2"/>
  <c r="H230" i="2"/>
  <c r="G230" i="2"/>
  <c r="F230" i="2"/>
  <c r="W258" i="2"/>
  <c r="V258" i="2"/>
  <c r="U258" i="2"/>
  <c r="T258" i="2"/>
  <c r="S258" i="2"/>
  <c r="R258" i="2"/>
  <c r="Q258" i="2"/>
  <c r="P258" i="2"/>
  <c r="Z258" i="2" s="1"/>
  <c r="O258" i="2"/>
  <c r="N258" i="2"/>
  <c r="M258" i="2"/>
  <c r="L258" i="2"/>
  <c r="K258" i="2"/>
  <c r="J258" i="2"/>
  <c r="I258" i="2"/>
  <c r="H258" i="2"/>
  <c r="G258" i="2"/>
  <c r="F258" i="2"/>
  <c r="W57" i="2"/>
  <c r="X57" i="2" s="1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W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W25" i="2"/>
  <c r="X25" i="2" s="1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W167" i="2"/>
  <c r="V167" i="2"/>
  <c r="U167" i="2"/>
  <c r="T167" i="2"/>
  <c r="S167" i="2"/>
  <c r="R167" i="2"/>
  <c r="Q167" i="2"/>
  <c r="P167" i="2"/>
  <c r="Z167" i="2" s="1"/>
  <c r="O167" i="2"/>
  <c r="N167" i="2"/>
  <c r="M167" i="2"/>
  <c r="L167" i="2"/>
  <c r="K167" i="2"/>
  <c r="J167" i="2"/>
  <c r="I167" i="2"/>
  <c r="H167" i="2"/>
  <c r="G167" i="2"/>
  <c r="F167" i="2"/>
  <c r="W180" i="2"/>
  <c r="X180" i="2" s="1"/>
  <c r="V180" i="2"/>
  <c r="U180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W83" i="2"/>
  <c r="V83" i="2"/>
  <c r="U83" i="2"/>
  <c r="T83" i="2"/>
  <c r="S83" i="2"/>
  <c r="R83" i="2"/>
  <c r="Q83" i="2"/>
  <c r="P83" i="2"/>
  <c r="Z83" i="2" s="1"/>
  <c r="O83" i="2"/>
  <c r="N83" i="2"/>
  <c r="M83" i="2"/>
  <c r="L83" i="2"/>
  <c r="K83" i="2"/>
  <c r="J83" i="2"/>
  <c r="I83" i="2"/>
  <c r="H83" i="2"/>
  <c r="G83" i="2"/>
  <c r="F83" i="2"/>
  <c r="W34" i="2"/>
  <c r="X34" i="2" s="1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W33" i="2"/>
  <c r="V33" i="2"/>
  <c r="U33" i="2"/>
  <c r="T33" i="2"/>
  <c r="S33" i="2"/>
  <c r="R33" i="2"/>
  <c r="Q33" i="2"/>
  <c r="P33" i="2"/>
  <c r="Z33" i="2" s="1"/>
  <c r="O33" i="2"/>
  <c r="N33" i="2"/>
  <c r="M33" i="2"/>
  <c r="L33" i="2"/>
  <c r="K33" i="2"/>
  <c r="J33" i="2"/>
  <c r="I33" i="2"/>
  <c r="H33" i="2"/>
  <c r="G33" i="2"/>
  <c r="F33" i="2"/>
  <c r="W40" i="2"/>
  <c r="X40" i="2" s="1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W4" i="2"/>
  <c r="X4" i="2" s="1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W113" i="2"/>
  <c r="V113" i="2"/>
  <c r="U113" i="2"/>
  <c r="T113" i="2"/>
  <c r="S113" i="2"/>
  <c r="R113" i="2"/>
  <c r="Q113" i="2"/>
  <c r="P113" i="2"/>
  <c r="Z113" i="2" s="1"/>
  <c r="O113" i="2"/>
  <c r="N113" i="2"/>
  <c r="M113" i="2"/>
  <c r="L113" i="2"/>
  <c r="K113" i="2"/>
  <c r="J113" i="2"/>
  <c r="I113" i="2"/>
  <c r="H113" i="2"/>
  <c r="G113" i="2"/>
  <c r="F113" i="2"/>
  <c r="W208" i="2"/>
  <c r="X208" i="2" s="1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W158" i="2"/>
  <c r="X158" i="2" s="1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W256" i="2"/>
  <c r="V256" i="2"/>
  <c r="U256" i="2"/>
  <c r="T256" i="2"/>
  <c r="S256" i="2"/>
  <c r="R256" i="2"/>
  <c r="Q256" i="2"/>
  <c r="P256" i="2"/>
  <c r="Z256" i="2" s="1"/>
  <c r="O256" i="2"/>
  <c r="N256" i="2"/>
  <c r="M256" i="2"/>
  <c r="L256" i="2"/>
  <c r="K256" i="2"/>
  <c r="J256" i="2"/>
  <c r="I256" i="2"/>
  <c r="H256" i="2"/>
  <c r="G256" i="2"/>
  <c r="F256" i="2"/>
  <c r="W67" i="2"/>
  <c r="X67" i="2" s="1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W8" i="2"/>
  <c r="V8" i="2"/>
  <c r="U8" i="2"/>
  <c r="T8" i="2"/>
  <c r="S8" i="2"/>
  <c r="R8" i="2"/>
  <c r="Q8" i="2"/>
  <c r="P8" i="2"/>
  <c r="Z8" i="2" s="1"/>
  <c r="O8" i="2"/>
  <c r="N8" i="2"/>
  <c r="M8" i="2"/>
  <c r="L8" i="2"/>
  <c r="K8" i="2"/>
  <c r="J8" i="2"/>
  <c r="I8" i="2"/>
  <c r="H8" i="2"/>
  <c r="G8" i="2"/>
  <c r="F8" i="2"/>
  <c r="W168" i="2"/>
  <c r="X168" i="2" s="1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W117" i="2"/>
  <c r="V117" i="2"/>
  <c r="U117" i="2"/>
  <c r="T117" i="2"/>
  <c r="S117" i="2"/>
  <c r="R117" i="2"/>
  <c r="Q117" i="2"/>
  <c r="P117" i="2"/>
  <c r="Z117" i="2" s="1"/>
  <c r="O117" i="2"/>
  <c r="N117" i="2"/>
  <c r="M117" i="2"/>
  <c r="L117" i="2"/>
  <c r="K117" i="2"/>
  <c r="J117" i="2"/>
  <c r="I117" i="2"/>
  <c r="H117" i="2"/>
  <c r="G117" i="2"/>
  <c r="F117" i="2"/>
  <c r="W106" i="2"/>
  <c r="X106" i="2" s="1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W196" i="2"/>
  <c r="X196" i="2" s="1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W223" i="2"/>
  <c r="V223" i="2"/>
  <c r="U223" i="2"/>
  <c r="T223" i="2"/>
  <c r="S223" i="2"/>
  <c r="R223" i="2"/>
  <c r="Q223" i="2"/>
  <c r="P223" i="2"/>
  <c r="Z223" i="2" s="1"/>
  <c r="O223" i="2"/>
  <c r="N223" i="2"/>
  <c r="M223" i="2"/>
  <c r="L223" i="2"/>
  <c r="K223" i="2"/>
  <c r="J223" i="2"/>
  <c r="I223" i="2"/>
  <c r="H223" i="2"/>
  <c r="G223" i="2"/>
  <c r="F223" i="2"/>
  <c r="W191" i="2"/>
  <c r="X191" i="2" s="1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W186" i="2"/>
  <c r="X186" i="2" s="1"/>
  <c r="V186" i="2"/>
  <c r="U186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W90" i="2"/>
  <c r="X90" i="2" s="1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W104" i="2"/>
  <c r="V104" i="2"/>
  <c r="U104" i="2"/>
  <c r="T104" i="2"/>
  <c r="S104" i="2"/>
  <c r="R104" i="2"/>
  <c r="Q104" i="2"/>
  <c r="P104" i="2"/>
  <c r="Z104" i="2" s="1"/>
  <c r="O104" i="2"/>
  <c r="N104" i="2"/>
  <c r="M104" i="2"/>
  <c r="L104" i="2"/>
  <c r="K104" i="2"/>
  <c r="J104" i="2"/>
  <c r="I104" i="2"/>
  <c r="H104" i="2"/>
  <c r="G104" i="2"/>
  <c r="F104" i="2"/>
  <c r="W123" i="2"/>
  <c r="X123" i="2" s="1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W120" i="2"/>
  <c r="X120" i="2" s="1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W114" i="2"/>
  <c r="X114" i="2" s="1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W248" i="2"/>
  <c r="Z248" i="2" s="1"/>
  <c r="V248" i="2"/>
  <c r="U248" i="2"/>
  <c r="T248" i="2"/>
  <c r="S248" i="2"/>
  <c r="R248" i="2"/>
  <c r="Q248" i="2"/>
  <c r="P248" i="2"/>
  <c r="O248" i="2"/>
  <c r="N248" i="2"/>
  <c r="M248" i="2"/>
  <c r="L248" i="2"/>
  <c r="K248" i="2"/>
  <c r="J248" i="2"/>
  <c r="I248" i="2"/>
  <c r="H248" i="2"/>
  <c r="G248" i="2"/>
  <c r="F248" i="2"/>
  <c r="W194" i="2"/>
  <c r="Z194" i="2" s="1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W144" i="2"/>
  <c r="Z144" i="2" s="1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W232" i="2"/>
  <c r="Z232" i="2" s="1"/>
  <c r="V232" i="2"/>
  <c r="U232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W38" i="2"/>
  <c r="Z38" i="2" s="1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W61" i="2"/>
  <c r="Z61" i="2" s="1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W202" i="2"/>
  <c r="Z202" i="2" s="1"/>
  <c r="V202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W115" i="2"/>
  <c r="Z115" i="2" s="1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W22" i="2"/>
  <c r="Z22" i="2" s="1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W77" i="2"/>
  <c r="Z77" i="2" s="1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W69" i="2"/>
  <c r="Z69" i="2" s="1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W164" i="2"/>
  <c r="Z164" i="2" s="1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W92" i="2"/>
  <c r="Z92" i="2" s="1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W24" i="2"/>
  <c r="Z24" i="2" s="1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W172" i="2"/>
  <c r="Z172" i="2" s="1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W101" i="2"/>
  <c r="Z101" i="2" s="1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W169" i="2"/>
  <c r="Z169" i="2" s="1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W207" i="2"/>
  <c r="Z207" i="2" s="1"/>
  <c r="V207" i="2"/>
  <c r="U207" i="2"/>
  <c r="T207" i="2"/>
  <c r="S207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W221" i="2"/>
  <c r="Z221" i="2" s="1"/>
  <c r="V221" i="2"/>
  <c r="U221" i="2"/>
  <c r="T221" i="2"/>
  <c r="S221" i="2"/>
  <c r="R221" i="2"/>
  <c r="Q221" i="2"/>
  <c r="P221" i="2"/>
  <c r="O221" i="2"/>
  <c r="N221" i="2"/>
  <c r="M221" i="2"/>
  <c r="L221" i="2"/>
  <c r="K221" i="2"/>
  <c r="J221" i="2"/>
  <c r="I221" i="2"/>
  <c r="H221" i="2"/>
  <c r="G221" i="2"/>
  <c r="F221" i="2"/>
  <c r="W66" i="2"/>
  <c r="Z66" i="2" s="1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W179" i="2"/>
  <c r="Z179" i="2" s="1"/>
  <c r="V179" i="2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W58" i="2"/>
  <c r="Z58" i="2" s="1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W217" i="2"/>
  <c r="Z217" i="2" s="1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W26" i="2"/>
  <c r="Z26" i="2" s="1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W133" i="2"/>
  <c r="Z133" i="2" s="1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W193" i="2"/>
  <c r="Z193" i="2" s="1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W93" i="2"/>
  <c r="Z93" i="2" s="1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W200" i="2"/>
  <c r="Z200" i="2" s="1"/>
  <c r="V200" i="2"/>
  <c r="U200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W212" i="2"/>
  <c r="Z212" i="2" s="1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G212" i="2"/>
  <c r="F212" i="2"/>
  <c r="W259" i="2"/>
  <c r="V259" i="2"/>
  <c r="U259" i="2"/>
  <c r="T259" i="2"/>
  <c r="S259" i="2"/>
  <c r="R259" i="2"/>
  <c r="Q259" i="2"/>
  <c r="P259" i="2"/>
  <c r="O259" i="2"/>
  <c r="N259" i="2"/>
  <c r="M259" i="2"/>
  <c r="L259" i="2"/>
  <c r="K259" i="2"/>
  <c r="J259" i="2"/>
  <c r="I259" i="2"/>
  <c r="H259" i="2"/>
  <c r="G259" i="2"/>
  <c r="F259" i="2"/>
  <c r="W134" i="2"/>
  <c r="Z134" i="2" s="1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W60" i="2"/>
  <c r="Z60" i="2" s="1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W72" i="2"/>
  <c r="Z72" i="2" s="1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W109" i="2"/>
  <c r="Z109" i="2" s="1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W47" i="2"/>
  <c r="Z47" i="2" s="1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W70" i="2"/>
  <c r="Z70" i="2" s="1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W250" i="2"/>
  <c r="V250" i="2"/>
  <c r="U250" i="2"/>
  <c r="T250" i="2"/>
  <c r="S250" i="2"/>
  <c r="R250" i="2"/>
  <c r="Q250" i="2"/>
  <c r="P250" i="2"/>
  <c r="O250" i="2"/>
  <c r="N250" i="2"/>
  <c r="M250" i="2"/>
  <c r="L250" i="2"/>
  <c r="K250" i="2"/>
  <c r="J250" i="2"/>
  <c r="I250" i="2"/>
  <c r="H250" i="2"/>
  <c r="G250" i="2"/>
  <c r="F250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W222" i="2"/>
  <c r="V222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H222" i="2"/>
  <c r="G222" i="2"/>
  <c r="F222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W184" i="2"/>
  <c r="V184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W214" i="2"/>
  <c r="V214" i="2"/>
  <c r="U214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W197" i="2"/>
  <c r="V197" i="2"/>
  <c r="U197" i="2"/>
  <c r="T197" i="2"/>
  <c r="S197" i="2"/>
  <c r="R197" i="2"/>
  <c r="Q197" i="2"/>
  <c r="P197" i="2"/>
  <c r="O197" i="2"/>
  <c r="N197" i="2"/>
  <c r="M197" i="2"/>
  <c r="L197" i="2"/>
  <c r="X197" i="2" s="1"/>
  <c r="K197" i="2"/>
  <c r="J197" i="2"/>
  <c r="I197" i="2"/>
  <c r="H197" i="2"/>
  <c r="G197" i="2"/>
  <c r="F197" i="2"/>
  <c r="W140" i="2"/>
  <c r="Z140" i="2" s="1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X139" i="2" s="1"/>
  <c r="K139" i="2"/>
  <c r="J139" i="2"/>
  <c r="I139" i="2"/>
  <c r="H139" i="2"/>
  <c r="G139" i="2"/>
  <c r="F139" i="2"/>
  <c r="W105" i="2"/>
  <c r="Z105" i="2" s="1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X171" i="2" s="1"/>
  <c r="K171" i="2"/>
  <c r="J171" i="2"/>
  <c r="I171" i="2"/>
  <c r="H171" i="2"/>
  <c r="G171" i="2"/>
  <c r="F171" i="2"/>
  <c r="W174" i="2"/>
  <c r="Z174" i="2" s="1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X209" i="2" s="1"/>
  <c r="K209" i="2"/>
  <c r="J209" i="2"/>
  <c r="I209" i="2"/>
  <c r="H209" i="2"/>
  <c r="G209" i="2"/>
  <c r="F209" i="2"/>
  <c r="W151" i="2"/>
  <c r="Z151" i="2" s="1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W27" i="2"/>
  <c r="V27" i="2"/>
  <c r="U27" i="2"/>
  <c r="T27" i="2"/>
  <c r="S27" i="2"/>
  <c r="R27" i="2"/>
  <c r="Q27" i="2"/>
  <c r="P27" i="2"/>
  <c r="O27" i="2"/>
  <c r="N27" i="2"/>
  <c r="M27" i="2"/>
  <c r="L27" i="2"/>
  <c r="X27" i="2" s="1"/>
  <c r="K27" i="2"/>
  <c r="J27" i="2"/>
  <c r="I27" i="2"/>
  <c r="H27" i="2"/>
  <c r="G27" i="2"/>
  <c r="F27" i="2"/>
  <c r="W247" i="2"/>
  <c r="Z247" i="2" s="1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W15" i="2"/>
  <c r="V15" i="2"/>
  <c r="U15" i="2"/>
  <c r="T15" i="2"/>
  <c r="S15" i="2"/>
  <c r="R15" i="2"/>
  <c r="Q15" i="2"/>
  <c r="P15" i="2"/>
  <c r="O15" i="2"/>
  <c r="N15" i="2"/>
  <c r="M15" i="2"/>
  <c r="L15" i="2"/>
  <c r="X15" i="2" s="1"/>
  <c r="K15" i="2"/>
  <c r="J15" i="2"/>
  <c r="I15" i="2"/>
  <c r="H15" i="2"/>
  <c r="G15" i="2"/>
  <c r="F15" i="2"/>
  <c r="W111" i="2"/>
  <c r="Z111" i="2" s="1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W220" i="2"/>
  <c r="V220" i="2"/>
  <c r="U220" i="2"/>
  <c r="T220" i="2"/>
  <c r="S220" i="2"/>
  <c r="R220" i="2"/>
  <c r="Q220" i="2"/>
  <c r="P220" i="2"/>
  <c r="O220" i="2"/>
  <c r="N220" i="2"/>
  <c r="M220" i="2"/>
  <c r="L220" i="2"/>
  <c r="X220" i="2" s="1"/>
  <c r="K220" i="2"/>
  <c r="J220" i="2"/>
  <c r="I220" i="2"/>
  <c r="H220" i="2"/>
  <c r="G220" i="2"/>
  <c r="F220" i="2"/>
  <c r="W87" i="2"/>
  <c r="Z87" i="2" s="1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W235" i="2"/>
  <c r="V235" i="2"/>
  <c r="U235" i="2"/>
  <c r="T235" i="2"/>
  <c r="S235" i="2"/>
  <c r="R235" i="2"/>
  <c r="Q235" i="2"/>
  <c r="P235" i="2"/>
  <c r="O235" i="2"/>
  <c r="N235" i="2"/>
  <c r="M235" i="2"/>
  <c r="L235" i="2"/>
  <c r="K235" i="2"/>
  <c r="J235" i="2"/>
  <c r="I235" i="2"/>
  <c r="H235" i="2"/>
  <c r="G235" i="2"/>
  <c r="F235" i="2"/>
  <c r="W65" i="2"/>
  <c r="Z65" i="2" s="1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W229" i="2"/>
  <c r="V229" i="2"/>
  <c r="U229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W14" i="2"/>
  <c r="Z14" i="2" s="1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X156" i="2" s="1"/>
  <c r="K156" i="2"/>
  <c r="J156" i="2"/>
  <c r="I156" i="2"/>
  <c r="H156" i="2"/>
  <c r="G156" i="2"/>
  <c r="F156" i="2"/>
  <c r="W181" i="2"/>
  <c r="Z181" i="2" s="1"/>
  <c r="V181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W9" i="2"/>
  <c r="V9" i="2"/>
  <c r="U9" i="2"/>
  <c r="T9" i="2"/>
  <c r="S9" i="2"/>
  <c r="R9" i="2"/>
  <c r="Q9" i="2"/>
  <c r="P9" i="2"/>
  <c r="O9" i="2"/>
  <c r="N9" i="2"/>
  <c r="M9" i="2"/>
  <c r="L9" i="2"/>
  <c r="X9" i="2" s="1"/>
  <c r="K9" i="2"/>
  <c r="J9" i="2"/>
  <c r="I9" i="2"/>
  <c r="H9" i="2"/>
  <c r="G9" i="2"/>
  <c r="F9" i="2"/>
  <c r="W130" i="2"/>
  <c r="Z130" i="2" s="1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W18" i="2"/>
  <c r="V18" i="2"/>
  <c r="U18" i="2"/>
  <c r="T18" i="2"/>
  <c r="S18" i="2"/>
  <c r="R18" i="2"/>
  <c r="Q18" i="2"/>
  <c r="P18" i="2"/>
  <c r="O18" i="2"/>
  <c r="N18" i="2"/>
  <c r="M18" i="2"/>
  <c r="L18" i="2"/>
  <c r="X18" i="2" s="1"/>
  <c r="K18" i="2"/>
  <c r="J18" i="2"/>
  <c r="I18" i="2"/>
  <c r="H18" i="2"/>
  <c r="G18" i="2"/>
  <c r="F18" i="2"/>
  <c r="W178" i="2"/>
  <c r="Z178" i="2" s="1"/>
  <c r="V178" i="2"/>
  <c r="U178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X246" i="2" s="1"/>
  <c r="K246" i="2"/>
  <c r="J246" i="2"/>
  <c r="I246" i="2"/>
  <c r="H246" i="2"/>
  <c r="G246" i="2"/>
  <c r="F246" i="2"/>
  <c r="W252" i="2"/>
  <c r="Z252" i="2" s="1"/>
  <c r="V252" i="2"/>
  <c r="U252" i="2"/>
  <c r="T252" i="2"/>
  <c r="S252" i="2"/>
  <c r="R252" i="2"/>
  <c r="Q252" i="2"/>
  <c r="P252" i="2"/>
  <c r="O252" i="2"/>
  <c r="N252" i="2"/>
  <c r="M252" i="2"/>
  <c r="L252" i="2"/>
  <c r="K252" i="2"/>
  <c r="J252" i="2"/>
  <c r="I252" i="2"/>
  <c r="H252" i="2"/>
  <c r="G252" i="2"/>
  <c r="F252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X119" i="2" s="1"/>
  <c r="K119" i="2"/>
  <c r="J119" i="2"/>
  <c r="I119" i="2"/>
  <c r="H119" i="2"/>
  <c r="G119" i="2"/>
  <c r="F119" i="2"/>
  <c r="W236" i="2"/>
  <c r="Z236" i="2" s="1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X153" i="2" s="1"/>
  <c r="K153" i="2"/>
  <c r="J153" i="2"/>
  <c r="I153" i="2"/>
  <c r="H153" i="2"/>
  <c r="G153" i="2"/>
  <c r="F153" i="2"/>
  <c r="W201" i="2"/>
  <c r="Z201" i="2" s="1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W249" i="2"/>
  <c r="V249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W48" i="2"/>
  <c r="Z48" i="2" s="1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W149" i="2"/>
  <c r="Z149" i="2" s="1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W54" i="2"/>
  <c r="Z54" i="2" s="1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W124" i="2"/>
  <c r="Z124" i="2" s="1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W231" i="2"/>
  <c r="Z231" i="2" s="1"/>
  <c r="V231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W228" i="2"/>
  <c r="V228" i="2"/>
  <c r="U228" i="2"/>
  <c r="T228" i="2"/>
  <c r="S228" i="2"/>
  <c r="R228" i="2"/>
  <c r="Q228" i="2"/>
  <c r="P228" i="2"/>
  <c r="O228" i="2"/>
  <c r="N228" i="2"/>
  <c r="M228" i="2"/>
  <c r="L228" i="2"/>
  <c r="K228" i="2"/>
  <c r="J228" i="2"/>
  <c r="I228" i="2"/>
  <c r="H228" i="2"/>
  <c r="G228" i="2"/>
  <c r="F228" i="2"/>
  <c r="W86" i="2"/>
  <c r="Z86" i="2" s="1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W75" i="2"/>
  <c r="Z75" i="2" s="1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W19" i="2"/>
  <c r="Z19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W199" i="2"/>
  <c r="Z199" i="2" s="1"/>
  <c r="V199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W242" i="2"/>
  <c r="Z242" i="2" s="1"/>
  <c r="V242" i="2"/>
  <c r="U242" i="2"/>
  <c r="T242" i="2"/>
  <c r="S242" i="2"/>
  <c r="R242" i="2"/>
  <c r="Q242" i="2"/>
  <c r="P242" i="2"/>
  <c r="O242" i="2"/>
  <c r="N242" i="2"/>
  <c r="M242" i="2"/>
  <c r="L242" i="2"/>
  <c r="K242" i="2"/>
  <c r="J242" i="2"/>
  <c r="I242" i="2"/>
  <c r="H242" i="2"/>
  <c r="G242" i="2"/>
  <c r="F242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W237" i="2"/>
  <c r="Z237" i="2" s="1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W170" i="2"/>
  <c r="Z170" i="2" s="1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W17" i="2"/>
  <c r="Z17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W241" i="2"/>
  <c r="Z241" i="2" s="1"/>
  <c r="V241" i="2"/>
  <c r="U241" i="2"/>
  <c r="T241" i="2"/>
  <c r="S241" i="2"/>
  <c r="R241" i="2"/>
  <c r="Q241" i="2"/>
  <c r="P241" i="2"/>
  <c r="O241" i="2"/>
  <c r="N241" i="2"/>
  <c r="M241" i="2"/>
  <c r="L241" i="2"/>
  <c r="K241" i="2"/>
  <c r="J241" i="2"/>
  <c r="I241" i="2"/>
  <c r="H241" i="2"/>
  <c r="G241" i="2"/>
  <c r="F241" i="2"/>
  <c r="W245" i="2"/>
  <c r="V245" i="2"/>
  <c r="U245" i="2"/>
  <c r="T245" i="2"/>
  <c r="S245" i="2"/>
  <c r="R245" i="2"/>
  <c r="Q245" i="2"/>
  <c r="P245" i="2"/>
  <c r="O245" i="2"/>
  <c r="N245" i="2"/>
  <c r="M245" i="2"/>
  <c r="L245" i="2"/>
  <c r="K245" i="2"/>
  <c r="J245" i="2"/>
  <c r="I245" i="2"/>
  <c r="H245" i="2"/>
  <c r="G245" i="2"/>
  <c r="F245" i="2"/>
  <c r="W260" i="2"/>
  <c r="Z260" i="2" s="1"/>
  <c r="V260" i="2"/>
  <c r="U260" i="2"/>
  <c r="T260" i="2"/>
  <c r="S260" i="2"/>
  <c r="R260" i="2"/>
  <c r="Q260" i="2"/>
  <c r="P260" i="2"/>
  <c r="O260" i="2"/>
  <c r="N260" i="2"/>
  <c r="M260" i="2"/>
  <c r="L260" i="2"/>
  <c r="K260" i="2"/>
  <c r="J260" i="2"/>
  <c r="I260" i="2"/>
  <c r="H260" i="2"/>
  <c r="G260" i="2"/>
  <c r="F260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W254" i="2"/>
  <c r="Z254" i="2" s="1"/>
  <c r="V254" i="2"/>
  <c r="U254" i="2"/>
  <c r="T254" i="2"/>
  <c r="S254" i="2"/>
  <c r="R254" i="2"/>
  <c r="Q254" i="2"/>
  <c r="P254" i="2"/>
  <c r="O254" i="2"/>
  <c r="N254" i="2"/>
  <c r="M254" i="2"/>
  <c r="L254" i="2"/>
  <c r="K254" i="2"/>
  <c r="J254" i="2"/>
  <c r="I254" i="2"/>
  <c r="H254" i="2"/>
  <c r="G254" i="2"/>
  <c r="F254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W204" i="2"/>
  <c r="Z204" i="2" s="1"/>
  <c r="V204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W244" i="2"/>
  <c r="Z244" i="2" s="1"/>
  <c r="V244" i="2"/>
  <c r="U244" i="2"/>
  <c r="T244" i="2"/>
  <c r="S244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W189" i="2"/>
  <c r="Z189" i="2" s="1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W159" i="2"/>
  <c r="Z159" i="2" s="1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W185" i="2"/>
  <c r="Z185" i="2" s="1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W239" i="2"/>
  <c r="Z239" i="2" s="1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W63" i="2"/>
  <c r="Z63" i="2" s="1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W190" i="2"/>
  <c r="Z190" i="2" s="1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W227" i="2"/>
  <c r="Z227" i="2" s="1"/>
  <c r="V227" i="2"/>
  <c r="U227" i="2"/>
  <c r="T227" i="2"/>
  <c r="S227" i="2"/>
  <c r="R227" i="2"/>
  <c r="Q227" i="2"/>
  <c r="P227" i="2"/>
  <c r="O227" i="2"/>
  <c r="N227" i="2"/>
  <c r="M227" i="2"/>
  <c r="L227" i="2"/>
  <c r="K227" i="2"/>
  <c r="J227" i="2"/>
  <c r="I227" i="2"/>
  <c r="H227" i="2"/>
  <c r="G227" i="2"/>
  <c r="F227" i="2"/>
  <c r="W81" i="2"/>
  <c r="Z81" i="2" s="1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W150" i="2"/>
  <c r="Z150" i="2" s="1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W103" i="2"/>
  <c r="Z103" i="2" s="1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W233" i="2"/>
  <c r="Z233" i="2" s="1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W215" i="2"/>
  <c r="Z215" i="2" s="1"/>
  <c r="V215" i="2"/>
  <c r="U215" i="2"/>
  <c r="T215" i="2"/>
  <c r="S215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W136" i="2"/>
  <c r="Z136" i="2" s="1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W94" i="2"/>
  <c r="Z94" i="2" s="1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W258" i="1"/>
  <c r="V258" i="1"/>
  <c r="U258" i="1"/>
  <c r="T258" i="1"/>
  <c r="S258" i="1"/>
  <c r="R258" i="1"/>
  <c r="Q258" i="1"/>
  <c r="Z271" i="4" l="1"/>
  <c r="X271" i="4"/>
  <c r="X166" i="4"/>
  <c r="X87" i="4"/>
  <c r="Z87" i="4"/>
  <c r="Z258" i="1"/>
  <c r="X258" i="1"/>
  <c r="Z110" i="2"/>
  <c r="Z52" i="2"/>
  <c r="Z51" i="2"/>
  <c r="Z137" i="2"/>
  <c r="Z121" i="2"/>
  <c r="Z59" i="2"/>
  <c r="Z6" i="2"/>
  <c r="Z245" i="2"/>
  <c r="Z7" i="2"/>
  <c r="Z28" i="2"/>
  <c r="Z163" i="2"/>
  <c r="Z88" i="2"/>
  <c r="Z23" i="2"/>
  <c r="Z138" i="2"/>
  <c r="Z20" i="2"/>
  <c r="Z35" i="2"/>
  <c r="Z228" i="2"/>
  <c r="Z82" i="2"/>
  <c r="Z108" i="2"/>
  <c r="Z107" i="2"/>
  <c r="Z218" i="2"/>
  <c r="Z249" i="2"/>
  <c r="Z153" i="2"/>
  <c r="Z119" i="2"/>
  <c r="Z246" i="2"/>
  <c r="Z18" i="2"/>
  <c r="Z9" i="2"/>
  <c r="Z156" i="2"/>
  <c r="Z229" i="2"/>
  <c r="Z235" i="2"/>
  <c r="Z220" i="2"/>
  <c r="Z15" i="2"/>
  <c r="Z27" i="2"/>
  <c r="Z209" i="2"/>
  <c r="Z171" i="2"/>
  <c r="Z139" i="2"/>
  <c r="Z122" i="2"/>
  <c r="Z73" i="2"/>
  <c r="Z176" i="2"/>
  <c r="Z50" i="2"/>
  <c r="Z71" i="2"/>
  <c r="Z259" i="2"/>
  <c r="Z12" i="2"/>
  <c r="Z5" i="2"/>
  <c r="Z126" i="2"/>
  <c r="Z97" i="2"/>
  <c r="Z112" i="2"/>
  <c r="X104" i="2"/>
  <c r="Z191" i="2"/>
  <c r="Z106" i="2"/>
  <c r="X8" i="2"/>
  <c r="Z67" i="2"/>
  <c r="X13" i="2"/>
  <c r="Z208" i="2"/>
  <c r="X255" i="2"/>
  <c r="Z40" i="2"/>
  <c r="X83" i="2"/>
  <c r="Z180" i="2"/>
  <c r="X210" i="2"/>
  <c r="Z57" i="2"/>
  <c r="X96" i="2"/>
  <c r="Z32" i="2"/>
  <c r="X216" i="2"/>
  <c r="X10" i="2"/>
  <c r="X145" i="2"/>
  <c r="X46" i="2"/>
  <c r="X175" i="2"/>
  <c r="X219" i="2"/>
  <c r="X165" i="2"/>
  <c r="X127" i="2"/>
  <c r="X64" i="2"/>
  <c r="X147" i="2"/>
  <c r="X192" i="2"/>
  <c r="X36" i="2"/>
  <c r="Z13" i="2"/>
  <c r="Z255" i="2"/>
  <c r="Z210" i="2"/>
  <c r="Z96" i="2"/>
  <c r="X182" i="2"/>
  <c r="Z182" i="2"/>
  <c r="X201" i="2"/>
  <c r="X236" i="2"/>
  <c r="X252" i="2"/>
  <c r="X178" i="2"/>
  <c r="X130" i="2"/>
  <c r="X181" i="2"/>
  <c r="X14" i="2"/>
  <c r="X111" i="2"/>
  <c r="X247" i="2"/>
  <c r="X151" i="2"/>
  <c r="X174" i="2"/>
  <c r="X105" i="2"/>
  <c r="X140" i="2"/>
  <c r="Z123" i="2"/>
  <c r="X223" i="2"/>
  <c r="X117" i="2"/>
  <c r="Z168" i="2"/>
  <c r="X256" i="2"/>
  <c r="Z158" i="2"/>
  <c r="X113" i="2"/>
  <c r="Z4" i="2"/>
  <c r="X33" i="2"/>
  <c r="Z34" i="2"/>
  <c r="X167" i="2"/>
  <c r="Z25" i="2"/>
  <c r="X258" i="2"/>
  <c r="Z230" i="2"/>
  <c r="X234" i="2"/>
  <c r="Z30" i="2"/>
  <c r="X177" i="2"/>
  <c r="X39" i="2"/>
  <c r="X29" i="2"/>
  <c r="X198" i="2"/>
  <c r="X205" i="2"/>
  <c r="X31" i="2"/>
  <c r="X157" i="2"/>
  <c r="X41" i="2"/>
  <c r="X166" i="2"/>
  <c r="X152" i="2"/>
  <c r="X132" i="2"/>
  <c r="X16" i="2"/>
  <c r="Z257" i="2"/>
  <c r="X239" i="2"/>
  <c r="X110" i="2"/>
  <c r="X185" i="2"/>
  <c r="X52" i="2"/>
  <c r="X159" i="2"/>
  <c r="X51" i="2"/>
  <c r="X189" i="2"/>
  <c r="X137" i="2"/>
  <c r="X244" i="2"/>
  <c r="X121" i="2"/>
  <c r="X204" i="2"/>
  <c r="X59" i="2"/>
  <c r="X254" i="2"/>
  <c r="X6" i="2"/>
  <c r="X260" i="2"/>
  <c r="X245" i="2"/>
  <c r="X241" i="2"/>
  <c r="X7" i="2"/>
  <c r="X17" i="2"/>
  <c r="X28" i="2"/>
  <c r="X170" i="2"/>
  <c r="X163" i="2"/>
  <c r="X237" i="2"/>
  <c r="X88" i="2"/>
  <c r="X242" i="2"/>
  <c r="X23" i="2"/>
  <c r="X199" i="2"/>
  <c r="X138" i="2"/>
  <c r="X19" i="2"/>
  <c r="X20" i="2"/>
  <c r="X75" i="2"/>
  <c r="X35" i="2"/>
  <c r="X86" i="2"/>
  <c r="X228" i="2"/>
  <c r="X231" i="2"/>
  <c r="X82" i="2"/>
  <c r="X124" i="2"/>
  <c r="X108" i="2"/>
  <c r="X54" i="2"/>
  <c r="X107" i="2"/>
  <c r="X149" i="2"/>
  <c r="X218" i="2"/>
  <c r="X48" i="2"/>
  <c r="X249" i="2"/>
  <c r="X229" i="2"/>
  <c r="X65" i="2"/>
  <c r="X235" i="2"/>
  <c r="X87" i="2"/>
  <c r="Z214" i="2"/>
  <c r="X214" i="2"/>
  <c r="Z100" i="2"/>
  <c r="X100" i="2"/>
  <c r="Z118" i="2"/>
  <c r="X118" i="2"/>
  <c r="Z84" i="2"/>
  <c r="X84" i="2"/>
  <c r="Z173" i="2"/>
  <c r="X173" i="2"/>
  <c r="Z79" i="2"/>
  <c r="X79" i="2"/>
  <c r="Z45" i="2"/>
  <c r="X45" i="2"/>
  <c r="Z222" i="2"/>
  <c r="X222" i="2"/>
  <c r="Z91" i="2"/>
  <c r="X91" i="2"/>
  <c r="Z250" i="2"/>
  <c r="X250" i="2"/>
  <c r="Z162" i="2"/>
  <c r="X162" i="2"/>
  <c r="Z78" i="2"/>
  <c r="X78" i="2"/>
  <c r="Z68" i="2"/>
  <c r="X68" i="2"/>
  <c r="Z11" i="2"/>
  <c r="X11" i="2"/>
  <c r="Z42" i="2"/>
  <c r="X42" i="2"/>
  <c r="Z160" i="2"/>
  <c r="X160" i="2"/>
  <c r="Z206" i="2"/>
  <c r="X206" i="2"/>
  <c r="Z98" i="2"/>
  <c r="X98" i="2"/>
  <c r="X94" i="2"/>
  <c r="X136" i="2"/>
  <c r="X215" i="2"/>
  <c r="X233" i="2"/>
  <c r="X103" i="2"/>
  <c r="X150" i="2"/>
  <c r="X81" i="2"/>
  <c r="X227" i="2"/>
  <c r="X190" i="2"/>
  <c r="X63" i="2"/>
  <c r="Z62" i="2"/>
  <c r="X62" i="2"/>
  <c r="Z188" i="2"/>
  <c r="X188" i="2"/>
  <c r="Z161" i="2"/>
  <c r="X161" i="2"/>
  <c r="Z184" i="2"/>
  <c r="X184" i="2"/>
  <c r="Z141" i="2"/>
  <c r="X141" i="2"/>
  <c r="Z135" i="2"/>
  <c r="X135" i="2"/>
  <c r="Z125" i="2"/>
  <c r="X125" i="2"/>
  <c r="Z56" i="2"/>
  <c r="X56" i="2"/>
  <c r="Z43" i="2"/>
  <c r="X43" i="2"/>
  <c r="Z21" i="2"/>
  <c r="X21" i="2"/>
  <c r="Z238" i="2"/>
  <c r="X238" i="2"/>
  <c r="Z85" i="2"/>
  <c r="X85" i="2"/>
  <c r="Z99" i="2"/>
  <c r="X99" i="2"/>
  <c r="Z142" i="2"/>
  <c r="X142" i="2"/>
  <c r="Z89" i="2"/>
  <c r="X89" i="2"/>
  <c r="Z155" i="2"/>
  <c r="X155" i="2"/>
  <c r="Z143" i="2"/>
  <c r="X143" i="2"/>
  <c r="Z55" i="2"/>
  <c r="X55" i="2"/>
  <c r="Z197" i="2"/>
  <c r="Z120" i="2"/>
  <c r="Z186" i="2"/>
  <c r="X70" i="2"/>
  <c r="X122" i="2"/>
  <c r="X47" i="2"/>
  <c r="X73" i="2"/>
  <c r="X109" i="2"/>
  <c r="X176" i="2"/>
  <c r="X72" i="2"/>
  <c r="X50" i="2"/>
  <c r="X60" i="2"/>
  <c r="X71" i="2"/>
  <c r="X134" i="2"/>
  <c r="X259" i="2"/>
  <c r="X212" i="2"/>
  <c r="X12" i="2"/>
  <c r="X200" i="2"/>
  <c r="X5" i="2"/>
  <c r="X93" i="2"/>
  <c r="X126" i="2"/>
  <c r="X193" i="2"/>
  <c r="X97" i="2"/>
  <c r="X133" i="2"/>
  <c r="X112" i="2"/>
  <c r="X26" i="2"/>
  <c r="X217" i="2"/>
  <c r="X58" i="2"/>
  <c r="X179" i="2"/>
  <c r="X66" i="2"/>
  <c r="X221" i="2"/>
  <c r="X207" i="2"/>
  <c r="X169" i="2"/>
  <c r="X101" i="2"/>
  <c r="X172" i="2"/>
  <c r="X24" i="2"/>
  <c r="X92" i="2"/>
  <c r="X164" i="2"/>
  <c r="X69" i="2"/>
  <c r="X77" i="2"/>
  <c r="X22" i="2"/>
  <c r="X115" i="2"/>
  <c r="X202" i="2"/>
  <c r="X61" i="2"/>
  <c r="X38" i="2"/>
  <c r="X232" i="2"/>
  <c r="X144" i="2"/>
  <c r="X194" i="2"/>
  <c r="X248" i="2"/>
  <c r="Z114" i="2"/>
  <c r="Z90" i="2"/>
  <c r="Z196" i="2"/>
  <c r="X257" i="2"/>
  <c r="W6" i="1"/>
  <c r="W8" i="1"/>
  <c r="W14" i="1"/>
  <c r="W15" i="1"/>
  <c r="W33" i="1"/>
  <c r="W32" i="1"/>
  <c r="W47" i="1"/>
  <c r="W48" i="1"/>
  <c r="W49" i="1"/>
  <c r="W60" i="1"/>
  <c r="W61" i="1"/>
  <c r="W68" i="1"/>
  <c r="W70" i="1"/>
  <c r="W35" i="1"/>
  <c r="W36" i="1"/>
  <c r="W86" i="1"/>
  <c r="W29" i="1"/>
  <c r="W30" i="1"/>
  <c r="W62" i="1"/>
  <c r="W69" i="1"/>
  <c r="W71" i="1"/>
  <c r="W38" i="1"/>
  <c r="W25" i="1"/>
  <c r="W24" i="1"/>
  <c r="W75" i="1"/>
  <c r="W64" i="1"/>
  <c r="W65" i="1"/>
  <c r="W9" i="1"/>
  <c r="W10" i="1"/>
  <c r="W66" i="1"/>
  <c r="W76" i="1"/>
  <c r="W77" i="1"/>
  <c r="W58" i="1"/>
  <c r="W59" i="1"/>
  <c r="W73" i="1"/>
  <c r="W74" i="1"/>
  <c r="W52" i="1"/>
  <c r="W53" i="1"/>
  <c r="W51" i="1"/>
  <c r="W85" i="1"/>
  <c r="W84" i="1"/>
  <c r="W12" i="1"/>
  <c r="W13" i="1"/>
  <c r="W82" i="1"/>
  <c r="W81" i="1"/>
  <c r="W67" i="1"/>
  <c r="W18" i="1"/>
  <c r="W28" i="1"/>
  <c r="W43" i="1"/>
  <c r="W46" i="1"/>
  <c r="W79" i="1"/>
  <c r="W19" i="1"/>
  <c r="W37" i="1"/>
  <c r="W42" i="1"/>
  <c r="W27" i="1"/>
  <c r="W26" i="1"/>
  <c r="W72" i="1"/>
  <c r="W45" i="1"/>
  <c r="W63" i="1"/>
  <c r="W23" i="1"/>
  <c r="W50" i="1"/>
  <c r="W80" i="1"/>
  <c r="W16" i="1"/>
  <c r="W17" i="1"/>
  <c r="W40" i="1"/>
  <c r="W41" i="1"/>
  <c r="W44" i="1"/>
  <c r="W20" i="1"/>
  <c r="W21" i="1"/>
  <c r="W11" i="1"/>
  <c r="W39" i="1"/>
  <c r="W22" i="1"/>
  <c r="W34" i="1"/>
  <c r="W78" i="1"/>
  <c r="W31" i="1"/>
  <c r="W4" i="1"/>
  <c r="W54" i="1"/>
  <c r="W56" i="1"/>
  <c r="W83" i="1"/>
  <c r="W57" i="1"/>
  <c r="W55" i="1"/>
  <c r="W206" i="1"/>
  <c r="W213" i="1"/>
  <c r="W220" i="1"/>
  <c r="W229" i="1"/>
  <c r="W251" i="1"/>
  <c r="W189" i="1"/>
  <c r="W190" i="1"/>
  <c r="W262" i="1"/>
  <c r="W264" i="1"/>
  <c r="W259" i="1"/>
  <c r="W219" i="1"/>
  <c r="W218" i="1"/>
  <c r="W205" i="1"/>
  <c r="W260" i="1"/>
  <c r="W192" i="1"/>
  <c r="W246" i="1"/>
  <c r="W207" i="1"/>
  <c r="W210" i="1"/>
  <c r="W204" i="1"/>
  <c r="W261" i="1"/>
  <c r="W263" i="1"/>
  <c r="W216" i="1"/>
  <c r="W217" i="1"/>
  <c r="W230" i="1"/>
  <c r="W209" i="1"/>
  <c r="W212" i="1"/>
  <c r="W223" i="1"/>
  <c r="W224" i="1"/>
  <c r="W208" i="1"/>
  <c r="W211" i="1"/>
  <c r="W222" i="1"/>
  <c r="W221" i="1"/>
  <c r="W201" i="1"/>
  <c r="W200" i="1"/>
  <c r="W225" i="1"/>
  <c r="W203" i="1"/>
  <c r="W195" i="1"/>
  <c r="W198" i="1"/>
  <c r="W194" i="1"/>
  <c r="W197" i="1"/>
  <c r="W232" i="1"/>
  <c r="W234" i="1"/>
  <c r="W235" i="1"/>
  <c r="W226" i="1"/>
  <c r="W240" i="1"/>
  <c r="W239" i="1"/>
  <c r="W242" i="1"/>
  <c r="W244" i="1"/>
  <c r="W256" i="1"/>
  <c r="W193" i="1"/>
  <c r="W233" i="1"/>
  <c r="W236" i="1"/>
  <c r="W237" i="1"/>
  <c r="W238" i="1"/>
  <c r="W241" i="1"/>
  <c r="W257" i="1"/>
  <c r="W191" i="1"/>
  <c r="W231" i="1"/>
  <c r="W243" i="1"/>
  <c r="W245" i="1"/>
  <c r="W227" i="1"/>
  <c r="W228" i="1"/>
  <c r="W252" i="1"/>
  <c r="W253" i="1"/>
  <c r="W215" i="1"/>
  <c r="W214" i="1"/>
  <c r="W202" i="1"/>
  <c r="W247" i="1"/>
  <c r="W250" i="1"/>
  <c r="W199" i="1"/>
  <c r="W196" i="1"/>
  <c r="W255" i="1"/>
  <c r="W254" i="1"/>
  <c r="W249" i="1"/>
  <c r="W248" i="1"/>
  <c r="W102" i="1"/>
  <c r="W103" i="1"/>
  <c r="W141" i="1"/>
  <c r="W139" i="1"/>
  <c r="W152" i="1"/>
  <c r="W181" i="1"/>
  <c r="W104" i="1"/>
  <c r="W140" i="1"/>
  <c r="W153" i="1"/>
  <c r="W129" i="1"/>
  <c r="W95" i="1"/>
  <c r="W93" i="1"/>
  <c r="W94" i="1"/>
  <c r="W178" i="1"/>
  <c r="W118" i="1"/>
  <c r="W116" i="1"/>
  <c r="W117" i="1"/>
  <c r="W148" i="1"/>
  <c r="W184" i="1"/>
  <c r="W187" i="1"/>
  <c r="W136" i="1"/>
  <c r="W162" i="1"/>
  <c r="W143" i="1"/>
  <c r="W145" i="1"/>
  <c r="W161" i="1"/>
  <c r="W179" i="1"/>
  <c r="W180" i="1"/>
  <c r="W149" i="1"/>
  <c r="W151" i="1"/>
  <c r="W163" i="1"/>
  <c r="W164" i="1"/>
  <c r="W144" i="1"/>
  <c r="W142" i="1"/>
  <c r="W97" i="1"/>
  <c r="W96" i="1"/>
  <c r="W138" i="1"/>
  <c r="W137" i="1"/>
  <c r="W183" i="1"/>
  <c r="W182" i="1"/>
  <c r="W131" i="1"/>
  <c r="W130" i="1"/>
  <c r="W186" i="1"/>
  <c r="W185" i="1"/>
  <c r="W160" i="1"/>
  <c r="W159" i="1"/>
  <c r="W105" i="1"/>
  <c r="W147" i="1"/>
  <c r="W146" i="1"/>
  <c r="W150" i="1"/>
  <c r="W89" i="1"/>
  <c r="W90" i="1"/>
  <c r="W88" i="1"/>
  <c r="W108" i="1"/>
  <c r="W110" i="1"/>
  <c r="W114" i="1"/>
  <c r="W154" i="1"/>
  <c r="W166" i="1"/>
  <c r="W172" i="1"/>
  <c r="W174" i="1"/>
  <c r="W121" i="1"/>
  <c r="W155" i="1"/>
  <c r="W134" i="1"/>
  <c r="W135" i="1"/>
  <c r="W165" i="1"/>
  <c r="W124" i="1"/>
  <c r="W91" i="1"/>
  <c r="W100" i="1"/>
  <c r="W98" i="1"/>
  <c r="W119" i="1"/>
  <c r="W99" i="1"/>
  <c r="W115" i="1"/>
  <c r="W120" i="1"/>
  <c r="W107" i="1"/>
  <c r="W106" i="1"/>
  <c r="W177" i="1"/>
  <c r="W176" i="1"/>
  <c r="W123" i="1"/>
  <c r="W122" i="1"/>
  <c r="W133" i="1"/>
  <c r="W132" i="1"/>
  <c r="W175" i="1"/>
  <c r="W173" i="1"/>
  <c r="W157" i="1"/>
  <c r="W156" i="1"/>
  <c r="W126" i="1"/>
  <c r="W125" i="1"/>
  <c r="W171" i="1"/>
  <c r="W168" i="1"/>
  <c r="W92" i="1"/>
  <c r="W101" i="1"/>
  <c r="W113" i="1"/>
  <c r="W112" i="1"/>
  <c r="W170" i="1"/>
  <c r="W111" i="1"/>
  <c r="W109" i="1"/>
  <c r="W169" i="1"/>
  <c r="W127" i="1"/>
  <c r="W128" i="1"/>
  <c r="W167" i="1"/>
  <c r="W158" i="1"/>
  <c r="W5" i="1"/>
  <c r="V6" i="1"/>
  <c r="V8" i="1"/>
  <c r="V14" i="1"/>
  <c r="V15" i="1"/>
  <c r="V33" i="1"/>
  <c r="V32" i="1"/>
  <c r="V47" i="1"/>
  <c r="V48" i="1"/>
  <c r="V49" i="1"/>
  <c r="V60" i="1"/>
  <c r="V61" i="1"/>
  <c r="V68" i="1"/>
  <c r="V70" i="1"/>
  <c r="V35" i="1"/>
  <c r="V36" i="1"/>
  <c r="V86" i="1"/>
  <c r="V29" i="1"/>
  <c r="V30" i="1"/>
  <c r="V62" i="1"/>
  <c r="V69" i="1"/>
  <c r="V71" i="1"/>
  <c r="V38" i="1"/>
  <c r="V25" i="1"/>
  <c r="V24" i="1"/>
  <c r="V75" i="1"/>
  <c r="V64" i="1"/>
  <c r="V65" i="1"/>
  <c r="V9" i="1"/>
  <c r="V10" i="1"/>
  <c r="V66" i="1"/>
  <c r="V76" i="1"/>
  <c r="V77" i="1"/>
  <c r="V58" i="1"/>
  <c r="V59" i="1"/>
  <c r="V73" i="1"/>
  <c r="V74" i="1"/>
  <c r="V52" i="1"/>
  <c r="V53" i="1"/>
  <c r="V51" i="1"/>
  <c r="V85" i="1"/>
  <c r="V84" i="1"/>
  <c r="V12" i="1"/>
  <c r="V13" i="1"/>
  <c r="V82" i="1"/>
  <c r="V81" i="1"/>
  <c r="V67" i="1"/>
  <c r="V18" i="1"/>
  <c r="V28" i="1"/>
  <c r="V43" i="1"/>
  <c r="V46" i="1"/>
  <c r="V79" i="1"/>
  <c r="V19" i="1"/>
  <c r="V37" i="1"/>
  <c r="V42" i="1"/>
  <c r="V27" i="1"/>
  <c r="V26" i="1"/>
  <c r="V72" i="1"/>
  <c r="V45" i="1"/>
  <c r="V63" i="1"/>
  <c r="V23" i="1"/>
  <c r="V50" i="1"/>
  <c r="V80" i="1"/>
  <c r="V16" i="1"/>
  <c r="V17" i="1"/>
  <c r="V40" i="1"/>
  <c r="V41" i="1"/>
  <c r="V44" i="1"/>
  <c r="V20" i="1"/>
  <c r="V21" i="1"/>
  <c r="V11" i="1"/>
  <c r="V39" i="1"/>
  <c r="V22" i="1"/>
  <c r="V34" i="1"/>
  <c r="V78" i="1"/>
  <c r="V31" i="1"/>
  <c r="V4" i="1"/>
  <c r="V54" i="1"/>
  <c r="V56" i="1"/>
  <c r="V83" i="1"/>
  <c r="V57" i="1"/>
  <c r="V55" i="1"/>
  <c r="V206" i="1"/>
  <c r="V213" i="1"/>
  <c r="V220" i="1"/>
  <c r="V229" i="1"/>
  <c r="V251" i="1"/>
  <c r="V189" i="1"/>
  <c r="V190" i="1"/>
  <c r="V262" i="1"/>
  <c r="V264" i="1"/>
  <c r="V259" i="1"/>
  <c r="V219" i="1"/>
  <c r="V218" i="1"/>
  <c r="V205" i="1"/>
  <c r="V260" i="1"/>
  <c r="V192" i="1"/>
  <c r="V246" i="1"/>
  <c r="V207" i="1"/>
  <c r="V210" i="1"/>
  <c r="V204" i="1"/>
  <c r="V261" i="1"/>
  <c r="V263" i="1"/>
  <c r="V216" i="1"/>
  <c r="V217" i="1"/>
  <c r="V230" i="1"/>
  <c r="V209" i="1"/>
  <c r="V212" i="1"/>
  <c r="V223" i="1"/>
  <c r="V224" i="1"/>
  <c r="V208" i="1"/>
  <c r="V211" i="1"/>
  <c r="V222" i="1"/>
  <c r="V221" i="1"/>
  <c r="V201" i="1"/>
  <c r="V200" i="1"/>
  <c r="V225" i="1"/>
  <c r="V203" i="1"/>
  <c r="V195" i="1"/>
  <c r="V198" i="1"/>
  <c r="V194" i="1"/>
  <c r="V197" i="1"/>
  <c r="V232" i="1"/>
  <c r="V234" i="1"/>
  <c r="V235" i="1"/>
  <c r="V226" i="1"/>
  <c r="V240" i="1"/>
  <c r="V239" i="1"/>
  <c r="V242" i="1"/>
  <c r="V244" i="1"/>
  <c r="V256" i="1"/>
  <c r="V193" i="1"/>
  <c r="V233" i="1"/>
  <c r="V236" i="1"/>
  <c r="V237" i="1"/>
  <c r="V238" i="1"/>
  <c r="V241" i="1"/>
  <c r="V257" i="1"/>
  <c r="V191" i="1"/>
  <c r="V231" i="1"/>
  <c r="V243" i="1"/>
  <c r="V245" i="1"/>
  <c r="V227" i="1"/>
  <c r="V228" i="1"/>
  <c r="V252" i="1"/>
  <c r="V253" i="1"/>
  <c r="V215" i="1"/>
  <c r="V214" i="1"/>
  <c r="V202" i="1"/>
  <c r="V247" i="1"/>
  <c r="V250" i="1"/>
  <c r="V199" i="1"/>
  <c r="V196" i="1"/>
  <c r="V255" i="1"/>
  <c r="V254" i="1"/>
  <c r="V249" i="1"/>
  <c r="V248" i="1"/>
  <c r="V102" i="1"/>
  <c r="V103" i="1"/>
  <c r="V141" i="1"/>
  <c r="V139" i="1"/>
  <c r="V152" i="1"/>
  <c r="V181" i="1"/>
  <c r="V104" i="1"/>
  <c r="V140" i="1"/>
  <c r="V153" i="1"/>
  <c r="V129" i="1"/>
  <c r="V95" i="1"/>
  <c r="V93" i="1"/>
  <c r="V94" i="1"/>
  <c r="V178" i="1"/>
  <c r="V118" i="1"/>
  <c r="V116" i="1"/>
  <c r="V117" i="1"/>
  <c r="V148" i="1"/>
  <c r="V184" i="1"/>
  <c r="V187" i="1"/>
  <c r="V136" i="1"/>
  <c r="V162" i="1"/>
  <c r="V143" i="1"/>
  <c r="V145" i="1"/>
  <c r="V161" i="1"/>
  <c r="V179" i="1"/>
  <c r="V180" i="1"/>
  <c r="V149" i="1"/>
  <c r="V151" i="1"/>
  <c r="V163" i="1"/>
  <c r="V164" i="1"/>
  <c r="V144" i="1"/>
  <c r="V142" i="1"/>
  <c r="V97" i="1"/>
  <c r="V96" i="1"/>
  <c r="V138" i="1"/>
  <c r="V137" i="1"/>
  <c r="V183" i="1"/>
  <c r="V182" i="1"/>
  <c r="V131" i="1"/>
  <c r="V130" i="1"/>
  <c r="V186" i="1"/>
  <c r="V185" i="1"/>
  <c r="V160" i="1"/>
  <c r="V159" i="1"/>
  <c r="V105" i="1"/>
  <c r="V147" i="1"/>
  <c r="V146" i="1"/>
  <c r="V150" i="1"/>
  <c r="V89" i="1"/>
  <c r="V90" i="1"/>
  <c r="V88" i="1"/>
  <c r="V108" i="1"/>
  <c r="V110" i="1"/>
  <c r="V114" i="1"/>
  <c r="V154" i="1"/>
  <c r="V166" i="1"/>
  <c r="V172" i="1"/>
  <c r="V174" i="1"/>
  <c r="V121" i="1"/>
  <c r="V155" i="1"/>
  <c r="V134" i="1"/>
  <c r="V135" i="1"/>
  <c r="V165" i="1"/>
  <c r="V124" i="1"/>
  <c r="V91" i="1"/>
  <c r="V100" i="1"/>
  <c r="V98" i="1"/>
  <c r="V119" i="1"/>
  <c r="V99" i="1"/>
  <c r="V115" i="1"/>
  <c r="V120" i="1"/>
  <c r="V107" i="1"/>
  <c r="V106" i="1"/>
  <c r="V177" i="1"/>
  <c r="V176" i="1"/>
  <c r="V123" i="1"/>
  <c r="V122" i="1"/>
  <c r="V133" i="1"/>
  <c r="V132" i="1"/>
  <c r="V175" i="1"/>
  <c r="V173" i="1"/>
  <c r="V157" i="1"/>
  <c r="V156" i="1"/>
  <c r="V126" i="1"/>
  <c r="V125" i="1"/>
  <c r="V171" i="1"/>
  <c r="V168" i="1"/>
  <c r="V92" i="1"/>
  <c r="V101" i="1"/>
  <c r="V113" i="1"/>
  <c r="V112" i="1"/>
  <c r="V170" i="1"/>
  <c r="V111" i="1"/>
  <c r="V109" i="1"/>
  <c r="V169" i="1"/>
  <c r="V127" i="1"/>
  <c r="V128" i="1"/>
  <c r="V167" i="1"/>
  <c r="V158" i="1"/>
  <c r="V5" i="1"/>
  <c r="U6" i="1"/>
  <c r="U8" i="1"/>
  <c r="U14" i="1"/>
  <c r="U15" i="1"/>
  <c r="U33" i="1"/>
  <c r="U32" i="1"/>
  <c r="U47" i="1"/>
  <c r="U48" i="1"/>
  <c r="U49" i="1"/>
  <c r="U60" i="1"/>
  <c r="U61" i="1"/>
  <c r="U68" i="1"/>
  <c r="U70" i="1"/>
  <c r="U35" i="1"/>
  <c r="U36" i="1"/>
  <c r="U86" i="1"/>
  <c r="U29" i="1"/>
  <c r="U30" i="1"/>
  <c r="U62" i="1"/>
  <c r="U69" i="1"/>
  <c r="U71" i="1"/>
  <c r="U38" i="1"/>
  <c r="U25" i="1"/>
  <c r="U24" i="1"/>
  <c r="U75" i="1"/>
  <c r="U64" i="1"/>
  <c r="U65" i="1"/>
  <c r="U9" i="1"/>
  <c r="U10" i="1"/>
  <c r="U66" i="1"/>
  <c r="U76" i="1"/>
  <c r="U77" i="1"/>
  <c r="U58" i="1"/>
  <c r="U59" i="1"/>
  <c r="U73" i="1"/>
  <c r="U74" i="1"/>
  <c r="U52" i="1"/>
  <c r="U53" i="1"/>
  <c r="U51" i="1"/>
  <c r="U85" i="1"/>
  <c r="U84" i="1"/>
  <c r="U12" i="1"/>
  <c r="U13" i="1"/>
  <c r="U82" i="1"/>
  <c r="U81" i="1"/>
  <c r="U67" i="1"/>
  <c r="U18" i="1"/>
  <c r="U28" i="1"/>
  <c r="U43" i="1"/>
  <c r="U46" i="1"/>
  <c r="U79" i="1"/>
  <c r="U19" i="1"/>
  <c r="U37" i="1"/>
  <c r="U42" i="1"/>
  <c r="U27" i="1"/>
  <c r="U26" i="1"/>
  <c r="U72" i="1"/>
  <c r="U45" i="1"/>
  <c r="U63" i="1"/>
  <c r="U23" i="1"/>
  <c r="U50" i="1"/>
  <c r="U80" i="1"/>
  <c r="U16" i="1"/>
  <c r="U17" i="1"/>
  <c r="U40" i="1"/>
  <c r="U41" i="1"/>
  <c r="U44" i="1"/>
  <c r="U20" i="1"/>
  <c r="U21" i="1"/>
  <c r="U11" i="1"/>
  <c r="U39" i="1"/>
  <c r="U22" i="1"/>
  <c r="U34" i="1"/>
  <c r="U78" i="1"/>
  <c r="U31" i="1"/>
  <c r="U4" i="1"/>
  <c r="U54" i="1"/>
  <c r="U56" i="1"/>
  <c r="U83" i="1"/>
  <c r="U57" i="1"/>
  <c r="U55" i="1"/>
  <c r="U206" i="1"/>
  <c r="U213" i="1"/>
  <c r="U220" i="1"/>
  <c r="U229" i="1"/>
  <c r="U251" i="1"/>
  <c r="U189" i="1"/>
  <c r="U190" i="1"/>
  <c r="U262" i="1"/>
  <c r="U264" i="1"/>
  <c r="U259" i="1"/>
  <c r="U219" i="1"/>
  <c r="U218" i="1"/>
  <c r="U205" i="1"/>
  <c r="U260" i="1"/>
  <c r="U192" i="1"/>
  <c r="U246" i="1"/>
  <c r="U207" i="1"/>
  <c r="U210" i="1"/>
  <c r="U204" i="1"/>
  <c r="U261" i="1"/>
  <c r="U263" i="1"/>
  <c r="U216" i="1"/>
  <c r="U217" i="1"/>
  <c r="U230" i="1"/>
  <c r="U209" i="1"/>
  <c r="U212" i="1"/>
  <c r="U223" i="1"/>
  <c r="U224" i="1"/>
  <c r="U208" i="1"/>
  <c r="U211" i="1"/>
  <c r="U222" i="1"/>
  <c r="U221" i="1"/>
  <c r="U201" i="1"/>
  <c r="U200" i="1"/>
  <c r="U225" i="1"/>
  <c r="U203" i="1"/>
  <c r="U195" i="1"/>
  <c r="U198" i="1"/>
  <c r="U194" i="1"/>
  <c r="U197" i="1"/>
  <c r="U232" i="1"/>
  <c r="U234" i="1"/>
  <c r="U235" i="1"/>
  <c r="U226" i="1"/>
  <c r="U240" i="1"/>
  <c r="U239" i="1"/>
  <c r="U242" i="1"/>
  <c r="U244" i="1"/>
  <c r="U256" i="1"/>
  <c r="U193" i="1"/>
  <c r="U233" i="1"/>
  <c r="U236" i="1"/>
  <c r="U237" i="1"/>
  <c r="U238" i="1"/>
  <c r="U241" i="1"/>
  <c r="U257" i="1"/>
  <c r="U191" i="1"/>
  <c r="U231" i="1"/>
  <c r="U243" i="1"/>
  <c r="U245" i="1"/>
  <c r="U227" i="1"/>
  <c r="U228" i="1"/>
  <c r="U252" i="1"/>
  <c r="U253" i="1"/>
  <c r="U215" i="1"/>
  <c r="U214" i="1"/>
  <c r="U202" i="1"/>
  <c r="U247" i="1"/>
  <c r="U250" i="1"/>
  <c r="U199" i="1"/>
  <c r="U196" i="1"/>
  <c r="U255" i="1"/>
  <c r="U254" i="1"/>
  <c r="U249" i="1"/>
  <c r="U248" i="1"/>
  <c r="U102" i="1"/>
  <c r="U103" i="1"/>
  <c r="U141" i="1"/>
  <c r="U139" i="1"/>
  <c r="U152" i="1"/>
  <c r="U181" i="1"/>
  <c r="U104" i="1"/>
  <c r="U140" i="1"/>
  <c r="U153" i="1"/>
  <c r="U129" i="1"/>
  <c r="U95" i="1"/>
  <c r="U93" i="1"/>
  <c r="U94" i="1"/>
  <c r="U178" i="1"/>
  <c r="U118" i="1"/>
  <c r="U116" i="1"/>
  <c r="U117" i="1"/>
  <c r="U148" i="1"/>
  <c r="U184" i="1"/>
  <c r="U187" i="1"/>
  <c r="U136" i="1"/>
  <c r="U162" i="1"/>
  <c r="U143" i="1"/>
  <c r="U145" i="1"/>
  <c r="U161" i="1"/>
  <c r="U179" i="1"/>
  <c r="U180" i="1"/>
  <c r="U149" i="1"/>
  <c r="U151" i="1"/>
  <c r="U163" i="1"/>
  <c r="U164" i="1"/>
  <c r="U144" i="1"/>
  <c r="U142" i="1"/>
  <c r="U97" i="1"/>
  <c r="U96" i="1"/>
  <c r="U138" i="1"/>
  <c r="U137" i="1"/>
  <c r="U183" i="1"/>
  <c r="U182" i="1"/>
  <c r="U131" i="1"/>
  <c r="U130" i="1"/>
  <c r="U186" i="1"/>
  <c r="U185" i="1"/>
  <c r="U160" i="1"/>
  <c r="U159" i="1"/>
  <c r="U105" i="1"/>
  <c r="U147" i="1"/>
  <c r="U146" i="1"/>
  <c r="U150" i="1"/>
  <c r="U89" i="1"/>
  <c r="U90" i="1"/>
  <c r="U88" i="1"/>
  <c r="U108" i="1"/>
  <c r="U110" i="1"/>
  <c r="U114" i="1"/>
  <c r="U154" i="1"/>
  <c r="U166" i="1"/>
  <c r="U172" i="1"/>
  <c r="U174" i="1"/>
  <c r="U121" i="1"/>
  <c r="U155" i="1"/>
  <c r="U134" i="1"/>
  <c r="U135" i="1"/>
  <c r="U165" i="1"/>
  <c r="U124" i="1"/>
  <c r="U91" i="1"/>
  <c r="U100" i="1"/>
  <c r="U98" i="1"/>
  <c r="U119" i="1"/>
  <c r="U99" i="1"/>
  <c r="U115" i="1"/>
  <c r="U120" i="1"/>
  <c r="U107" i="1"/>
  <c r="U106" i="1"/>
  <c r="U177" i="1"/>
  <c r="U176" i="1"/>
  <c r="U123" i="1"/>
  <c r="U122" i="1"/>
  <c r="U133" i="1"/>
  <c r="U132" i="1"/>
  <c r="U175" i="1"/>
  <c r="U173" i="1"/>
  <c r="U157" i="1"/>
  <c r="U156" i="1"/>
  <c r="U126" i="1"/>
  <c r="U125" i="1"/>
  <c r="U171" i="1"/>
  <c r="U168" i="1"/>
  <c r="U92" i="1"/>
  <c r="U101" i="1"/>
  <c r="U113" i="1"/>
  <c r="U112" i="1"/>
  <c r="U170" i="1"/>
  <c r="U111" i="1"/>
  <c r="U109" i="1"/>
  <c r="U169" i="1"/>
  <c r="U127" i="1"/>
  <c r="U128" i="1"/>
  <c r="U167" i="1"/>
  <c r="U158" i="1"/>
  <c r="U5" i="1"/>
  <c r="T6" i="1"/>
  <c r="T8" i="1"/>
  <c r="T14" i="1"/>
  <c r="T15" i="1"/>
  <c r="T33" i="1"/>
  <c r="T32" i="1"/>
  <c r="T47" i="1"/>
  <c r="T48" i="1"/>
  <c r="T49" i="1"/>
  <c r="T60" i="1"/>
  <c r="T61" i="1"/>
  <c r="T68" i="1"/>
  <c r="T70" i="1"/>
  <c r="T35" i="1"/>
  <c r="T36" i="1"/>
  <c r="T86" i="1"/>
  <c r="T29" i="1"/>
  <c r="T30" i="1"/>
  <c r="T62" i="1"/>
  <c r="T69" i="1"/>
  <c r="T71" i="1"/>
  <c r="T38" i="1"/>
  <c r="T25" i="1"/>
  <c r="T24" i="1"/>
  <c r="T75" i="1"/>
  <c r="T64" i="1"/>
  <c r="T65" i="1"/>
  <c r="T9" i="1"/>
  <c r="T10" i="1"/>
  <c r="T66" i="1"/>
  <c r="T76" i="1"/>
  <c r="T77" i="1"/>
  <c r="T58" i="1"/>
  <c r="T59" i="1"/>
  <c r="T73" i="1"/>
  <c r="T74" i="1"/>
  <c r="T52" i="1"/>
  <c r="T53" i="1"/>
  <c r="T51" i="1"/>
  <c r="T85" i="1"/>
  <c r="T84" i="1"/>
  <c r="T12" i="1"/>
  <c r="T13" i="1"/>
  <c r="T82" i="1"/>
  <c r="T81" i="1"/>
  <c r="T67" i="1"/>
  <c r="T18" i="1"/>
  <c r="T28" i="1"/>
  <c r="T43" i="1"/>
  <c r="T46" i="1"/>
  <c r="T79" i="1"/>
  <c r="T19" i="1"/>
  <c r="T37" i="1"/>
  <c r="T42" i="1"/>
  <c r="T27" i="1"/>
  <c r="T26" i="1"/>
  <c r="T72" i="1"/>
  <c r="T45" i="1"/>
  <c r="T63" i="1"/>
  <c r="T23" i="1"/>
  <c r="T50" i="1"/>
  <c r="T80" i="1"/>
  <c r="T16" i="1"/>
  <c r="T17" i="1"/>
  <c r="T40" i="1"/>
  <c r="T41" i="1"/>
  <c r="T44" i="1"/>
  <c r="T20" i="1"/>
  <c r="T21" i="1"/>
  <c r="T11" i="1"/>
  <c r="T39" i="1"/>
  <c r="T22" i="1"/>
  <c r="T34" i="1"/>
  <c r="T78" i="1"/>
  <c r="T31" i="1"/>
  <c r="T4" i="1"/>
  <c r="T54" i="1"/>
  <c r="T56" i="1"/>
  <c r="T83" i="1"/>
  <c r="T57" i="1"/>
  <c r="T55" i="1"/>
  <c r="T206" i="1"/>
  <c r="T213" i="1"/>
  <c r="T220" i="1"/>
  <c r="T229" i="1"/>
  <c r="T251" i="1"/>
  <c r="T189" i="1"/>
  <c r="T190" i="1"/>
  <c r="T262" i="1"/>
  <c r="T264" i="1"/>
  <c r="T259" i="1"/>
  <c r="T219" i="1"/>
  <c r="T218" i="1"/>
  <c r="T205" i="1"/>
  <c r="T260" i="1"/>
  <c r="T192" i="1"/>
  <c r="T246" i="1"/>
  <c r="T207" i="1"/>
  <c r="T210" i="1"/>
  <c r="T204" i="1"/>
  <c r="T261" i="1"/>
  <c r="T263" i="1"/>
  <c r="T216" i="1"/>
  <c r="T217" i="1"/>
  <c r="T230" i="1"/>
  <c r="T209" i="1"/>
  <c r="T212" i="1"/>
  <c r="T223" i="1"/>
  <c r="T224" i="1"/>
  <c r="T208" i="1"/>
  <c r="T211" i="1"/>
  <c r="T222" i="1"/>
  <c r="T221" i="1"/>
  <c r="T201" i="1"/>
  <c r="T200" i="1"/>
  <c r="T225" i="1"/>
  <c r="T203" i="1"/>
  <c r="T195" i="1"/>
  <c r="T198" i="1"/>
  <c r="T194" i="1"/>
  <c r="T197" i="1"/>
  <c r="T232" i="1"/>
  <c r="T234" i="1"/>
  <c r="T235" i="1"/>
  <c r="T226" i="1"/>
  <c r="T240" i="1"/>
  <c r="T239" i="1"/>
  <c r="T242" i="1"/>
  <c r="T244" i="1"/>
  <c r="T256" i="1"/>
  <c r="T193" i="1"/>
  <c r="T233" i="1"/>
  <c r="T236" i="1"/>
  <c r="T237" i="1"/>
  <c r="T238" i="1"/>
  <c r="T241" i="1"/>
  <c r="T257" i="1"/>
  <c r="T191" i="1"/>
  <c r="T231" i="1"/>
  <c r="T243" i="1"/>
  <c r="T245" i="1"/>
  <c r="T227" i="1"/>
  <c r="T228" i="1"/>
  <c r="T252" i="1"/>
  <c r="T253" i="1"/>
  <c r="T215" i="1"/>
  <c r="T214" i="1"/>
  <c r="T202" i="1"/>
  <c r="T247" i="1"/>
  <c r="T250" i="1"/>
  <c r="T199" i="1"/>
  <c r="T196" i="1"/>
  <c r="T255" i="1"/>
  <c r="T254" i="1"/>
  <c r="T249" i="1"/>
  <c r="T248" i="1"/>
  <c r="T102" i="1"/>
  <c r="T103" i="1"/>
  <c r="T141" i="1"/>
  <c r="T139" i="1"/>
  <c r="T152" i="1"/>
  <c r="T181" i="1"/>
  <c r="T104" i="1"/>
  <c r="T140" i="1"/>
  <c r="T153" i="1"/>
  <c r="T129" i="1"/>
  <c r="T95" i="1"/>
  <c r="T93" i="1"/>
  <c r="T94" i="1"/>
  <c r="T178" i="1"/>
  <c r="T118" i="1"/>
  <c r="T116" i="1"/>
  <c r="T117" i="1"/>
  <c r="T148" i="1"/>
  <c r="T184" i="1"/>
  <c r="T187" i="1"/>
  <c r="T136" i="1"/>
  <c r="T162" i="1"/>
  <c r="T143" i="1"/>
  <c r="T145" i="1"/>
  <c r="T161" i="1"/>
  <c r="T179" i="1"/>
  <c r="T180" i="1"/>
  <c r="T149" i="1"/>
  <c r="T151" i="1"/>
  <c r="T163" i="1"/>
  <c r="T164" i="1"/>
  <c r="T144" i="1"/>
  <c r="T142" i="1"/>
  <c r="T97" i="1"/>
  <c r="T96" i="1"/>
  <c r="T138" i="1"/>
  <c r="T137" i="1"/>
  <c r="T183" i="1"/>
  <c r="T182" i="1"/>
  <c r="T131" i="1"/>
  <c r="T130" i="1"/>
  <c r="T186" i="1"/>
  <c r="T185" i="1"/>
  <c r="T160" i="1"/>
  <c r="T159" i="1"/>
  <c r="T105" i="1"/>
  <c r="T147" i="1"/>
  <c r="T146" i="1"/>
  <c r="T150" i="1"/>
  <c r="T89" i="1"/>
  <c r="T90" i="1"/>
  <c r="T88" i="1"/>
  <c r="T108" i="1"/>
  <c r="T110" i="1"/>
  <c r="T114" i="1"/>
  <c r="T154" i="1"/>
  <c r="T166" i="1"/>
  <c r="T172" i="1"/>
  <c r="T174" i="1"/>
  <c r="T121" i="1"/>
  <c r="T155" i="1"/>
  <c r="T134" i="1"/>
  <c r="T135" i="1"/>
  <c r="T165" i="1"/>
  <c r="T124" i="1"/>
  <c r="T91" i="1"/>
  <c r="T100" i="1"/>
  <c r="T98" i="1"/>
  <c r="T119" i="1"/>
  <c r="T99" i="1"/>
  <c r="T115" i="1"/>
  <c r="T120" i="1"/>
  <c r="T107" i="1"/>
  <c r="T106" i="1"/>
  <c r="T177" i="1"/>
  <c r="T176" i="1"/>
  <c r="T123" i="1"/>
  <c r="T122" i="1"/>
  <c r="T133" i="1"/>
  <c r="T132" i="1"/>
  <c r="T175" i="1"/>
  <c r="T173" i="1"/>
  <c r="T157" i="1"/>
  <c r="T156" i="1"/>
  <c r="T126" i="1"/>
  <c r="T125" i="1"/>
  <c r="T171" i="1"/>
  <c r="T168" i="1"/>
  <c r="T92" i="1"/>
  <c r="T101" i="1"/>
  <c r="T113" i="1"/>
  <c r="T112" i="1"/>
  <c r="T170" i="1"/>
  <c r="T111" i="1"/>
  <c r="T109" i="1"/>
  <c r="T169" i="1"/>
  <c r="T127" i="1"/>
  <c r="T128" i="1"/>
  <c r="T167" i="1"/>
  <c r="T158" i="1"/>
  <c r="T5" i="1"/>
  <c r="S6" i="1"/>
  <c r="S8" i="1"/>
  <c r="S14" i="1"/>
  <c r="S15" i="1"/>
  <c r="S33" i="1"/>
  <c r="S32" i="1"/>
  <c r="S47" i="1"/>
  <c r="S48" i="1"/>
  <c r="S49" i="1"/>
  <c r="S60" i="1"/>
  <c r="S61" i="1"/>
  <c r="S68" i="1"/>
  <c r="S70" i="1"/>
  <c r="S35" i="1"/>
  <c r="S36" i="1"/>
  <c r="S86" i="1"/>
  <c r="S29" i="1"/>
  <c r="S30" i="1"/>
  <c r="S62" i="1"/>
  <c r="S69" i="1"/>
  <c r="S71" i="1"/>
  <c r="S38" i="1"/>
  <c r="S25" i="1"/>
  <c r="S24" i="1"/>
  <c r="S75" i="1"/>
  <c r="S64" i="1"/>
  <c r="S65" i="1"/>
  <c r="S9" i="1"/>
  <c r="S10" i="1"/>
  <c r="S66" i="1"/>
  <c r="S76" i="1"/>
  <c r="S77" i="1"/>
  <c r="S58" i="1"/>
  <c r="S59" i="1"/>
  <c r="S73" i="1"/>
  <c r="S74" i="1"/>
  <c r="S52" i="1"/>
  <c r="S53" i="1"/>
  <c r="S51" i="1"/>
  <c r="S85" i="1"/>
  <c r="S84" i="1"/>
  <c r="S12" i="1"/>
  <c r="S13" i="1"/>
  <c r="S82" i="1"/>
  <c r="S81" i="1"/>
  <c r="S67" i="1"/>
  <c r="S18" i="1"/>
  <c r="S28" i="1"/>
  <c r="S43" i="1"/>
  <c r="S46" i="1"/>
  <c r="S79" i="1"/>
  <c r="S19" i="1"/>
  <c r="S37" i="1"/>
  <c r="S42" i="1"/>
  <c r="S27" i="1"/>
  <c r="S26" i="1"/>
  <c r="S72" i="1"/>
  <c r="S45" i="1"/>
  <c r="S63" i="1"/>
  <c r="S23" i="1"/>
  <c r="S50" i="1"/>
  <c r="S80" i="1"/>
  <c r="S16" i="1"/>
  <c r="S17" i="1"/>
  <c r="S40" i="1"/>
  <c r="S41" i="1"/>
  <c r="S44" i="1"/>
  <c r="S20" i="1"/>
  <c r="S21" i="1"/>
  <c r="S11" i="1"/>
  <c r="S39" i="1"/>
  <c r="S22" i="1"/>
  <c r="S34" i="1"/>
  <c r="S78" i="1"/>
  <c r="S31" i="1"/>
  <c r="S4" i="1"/>
  <c r="S54" i="1"/>
  <c r="S56" i="1"/>
  <c r="S83" i="1"/>
  <c r="S57" i="1"/>
  <c r="S55" i="1"/>
  <c r="S206" i="1"/>
  <c r="S213" i="1"/>
  <c r="S220" i="1"/>
  <c r="S229" i="1"/>
  <c r="S251" i="1"/>
  <c r="S189" i="1"/>
  <c r="S190" i="1"/>
  <c r="S262" i="1"/>
  <c r="S264" i="1"/>
  <c r="S259" i="1"/>
  <c r="S219" i="1"/>
  <c r="S218" i="1"/>
  <c r="S205" i="1"/>
  <c r="S260" i="1"/>
  <c r="S192" i="1"/>
  <c r="S246" i="1"/>
  <c r="S207" i="1"/>
  <c r="S210" i="1"/>
  <c r="S204" i="1"/>
  <c r="S261" i="1"/>
  <c r="S263" i="1"/>
  <c r="S216" i="1"/>
  <c r="S217" i="1"/>
  <c r="S230" i="1"/>
  <c r="S209" i="1"/>
  <c r="S212" i="1"/>
  <c r="S223" i="1"/>
  <c r="S224" i="1"/>
  <c r="S208" i="1"/>
  <c r="S211" i="1"/>
  <c r="S222" i="1"/>
  <c r="S221" i="1"/>
  <c r="S201" i="1"/>
  <c r="S200" i="1"/>
  <c r="S225" i="1"/>
  <c r="S203" i="1"/>
  <c r="S195" i="1"/>
  <c r="S198" i="1"/>
  <c r="S194" i="1"/>
  <c r="S197" i="1"/>
  <c r="S232" i="1"/>
  <c r="S234" i="1"/>
  <c r="S235" i="1"/>
  <c r="S226" i="1"/>
  <c r="S240" i="1"/>
  <c r="S239" i="1"/>
  <c r="S242" i="1"/>
  <c r="S244" i="1"/>
  <c r="S256" i="1"/>
  <c r="S193" i="1"/>
  <c r="S233" i="1"/>
  <c r="S236" i="1"/>
  <c r="S237" i="1"/>
  <c r="S238" i="1"/>
  <c r="S241" i="1"/>
  <c r="S257" i="1"/>
  <c r="S191" i="1"/>
  <c r="S231" i="1"/>
  <c r="S243" i="1"/>
  <c r="S245" i="1"/>
  <c r="S227" i="1"/>
  <c r="S228" i="1"/>
  <c r="S252" i="1"/>
  <c r="S253" i="1"/>
  <c r="S215" i="1"/>
  <c r="S214" i="1"/>
  <c r="S202" i="1"/>
  <c r="S247" i="1"/>
  <c r="S250" i="1"/>
  <c r="S199" i="1"/>
  <c r="S196" i="1"/>
  <c r="S255" i="1"/>
  <c r="S254" i="1"/>
  <c r="S249" i="1"/>
  <c r="S248" i="1"/>
  <c r="S102" i="1"/>
  <c r="S103" i="1"/>
  <c r="S141" i="1"/>
  <c r="S139" i="1"/>
  <c r="S152" i="1"/>
  <c r="S181" i="1"/>
  <c r="S104" i="1"/>
  <c r="S140" i="1"/>
  <c r="S153" i="1"/>
  <c r="S129" i="1"/>
  <c r="S95" i="1"/>
  <c r="S93" i="1"/>
  <c r="S94" i="1"/>
  <c r="S178" i="1"/>
  <c r="S118" i="1"/>
  <c r="S116" i="1"/>
  <c r="S117" i="1"/>
  <c r="S148" i="1"/>
  <c r="S184" i="1"/>
  <c r="S187" i="1"/>
  <c r="S136" i="1"/>
  <c r="S162" i="1"/>
  <c r="S143" i="1"/>
  <c r="S145" i="1"/>
  <c r="S161" i="1"/>
  <c r="S179" i="1"/>
  <c r="S180" i="1"/>
  <c r="S149" i="1"/>
  <c r="S151" i="1"/>
  <c r="S163" i="1"/>
  <c r="S164" i="1"/>
  <c r="S144" i="1"/>
  <c r="S142" i="1"/>
  <c r="S97" i="1"/>
  <c r="S96" i="1"/>
  <c r="S138" i="1"/>
  <c r="S137" i="1"/>
  <c r="S183" i="1"/>
  <c r="S182" i="1"/>
  <c r="S131" i="1"/>
  <c r="S130" i="1"/>
  <c r="S186" i="1"/>
  <c r="S185" i="1"/>
  <c r="S160" i="1"/>
  <c r="S159" i="1"/>
  <c r="S105" i="1"/>
  <c r="S147" i="1"/>
  <c r="S146" i="1"/>
  <c r="S150" i="1"/>
  <c r="S89" i="1"/>
  <c r="S90" i="1"/>
  <c r="S88" i="1"/>
  <c r="S108" i="1"/>
  <c r="S110" i="1"/>
  <c r="S114" i="1"/>
  <c r="S154" i="1"/>
  <c r="S166" i="1"/>
  <c r="S172" i="1"/>
  <c r="S174" i="1"/>
  <c r="S121" i="1"/>
  <c r="S155" i="1"/>
  <c r="S134" i="1"/>
  <c r="S135" i="1"/>
  <c r="S165" i="1"/>
  <c r="S124" i="1"/>
  <c r="S91" i="1"/>
  <c r="S100" i="1"/>
  <c r="S98" i="1"/>
  <c r="S119" i="1"/>
  <c r="S99" i="1"/>
  <c r="S115" i="1"/>
  <c r="S120" i="1"/>
  <c r="S107" i="1"/>
  <c r="S106" i="1"/>
  <c r="S177" i="1"/>
  <c r="S176" i="1"/>
  <c r="S123" i="1"/>
  <c r="S122" i="1"/>
  <c r="S133" i="1"/>
  <c r="S132" i="1"/>
  <c r="S175" i="1"/>
  <c r="S173" i="1"/>
  <c r="S157" i="1"/>
  <c r="S156" i="1"/>
  <c r="S126" i="1"/>
  <c r="S125" i="1"/>
  <c r="S171" i="1"/>
  <c r="S168" i="1"/>
  <c r="S92" i="1"/>
  <c r="S101" i="1"/>
  <c r="S113" i="1"/>
  <c r="S112" i="1"/>
  <c r="S170" i="1"/>
  <c r="S111" i="1"/>
  <c r="S109" i="1"/>
  <c r="S169" i="1"/>
  <c r="S127" i="1"/>
  <c r="S128" i="1"/>
  <c r="S167" i="1"/>
  <c r="S158" i="1"/>
  <c r="S5" i="1"/>
  <c r="R6" i="1"/>
  <c r="R8" i="1"/>
  <c r="R14" i="1"/>
  <c r="R15" i="1"/>
  <c r="R33" i="1"/>
  <c r="R32" i="1"/>
  <c r="R47" i="1"/>
  <c r="R48" i="1"/>
  <c r="R49" i="1"/>
  <c r="R60" i="1"/>
  <c r="R61" i="1"/>
  <c r="R68" i="1"/>
  <c r="R70" i="1"/>
  <c r="R35" i="1"/>
  <c r="R36" i="1"/>
  <c r="R86" i="1"/>
  <c r="R29" i="1"/>
  <c r="R30" i="1"/>
  <c r="R62" i="1"/>
  <c r="R69" i="1"/>
  <c r="R71" i="1"/>
  <c r="R38" i="1"/>
  <c r="R25" i="1"/>
  <c r="R24" i="1"/>
  <c r="R75" i="1"/>
  <c r="R64" i="1"/>
  <c r="R65" i="1"/>
  <c r="R9" i="1"/>
  <c r="R10" i="1"/>
  <c r="R66" i="1"/>
  <c r="R76" i="1"/>
  <c r="R77" i="1"/>
  <c r="R58" i="1"/>
  <c r="R59" i="1"/>
  <c r="R73" i="1"/>
  <c r="R74" i="1"/>
  <c r="R52" i="1"/>
  <c r="R53" i="1"/>
  <c r="R51" i="1"/>
  <c r="R85" i="1"/>
  <c r="R84" i="1"/>
  <c r="R12" i="1"/>
  <c r="R13" i="1"/>
  <c r="R82" i="1"/>
  <c r="R81" i="1"/>
  <c r="R67" i="1"/>
  <c r="R18" i="1"/>
  <c r="R28" i="1"/>
  <c r="R43" i="1"/>
  <c r="R46" i="1"/>
  <c r="R79" i="1"/>
  <c r="R19" i="1"/>
  <c r="R37" i="1"/>
  <c r="R42" i="1"/>
  <c r="R27" i="1"/>
  <c r="R26" i="1"/>
  <c r="R72" i="1"/>
  <c r="R45" i="1"/>
  <c r="R63" i="1"/>
  <c r="R23" i="1"/>
  <c r="R50" i="1"/>
  <c r="R80" i="1"/>
  <c r="R16" i="1"/>
  <c r="R17" i="1"/>
  <c r="R40" i="1"/>
  <c r="R41" i="1"/>
  <c r="R44" i="1"/>
  <c r="R20" i="1"/>
  <c r="R21" i="1"/>
  <c r="R11" i="1"/>
  <c r="R39" i="1"/>
  <c r="R22" i="1"/>
  <c r="R34" i="1"/>
  <c r="R78" i="1"/>
  <c r="R31" i="1"/>
  <c r="R4" i="1"/>
  <c r="R54" i="1"/>
  <c r="R56" i="1"/>
  <c r="R83" i="1"/>
  <c r="R57" i="1"/>
  <c r="R55" i="1"/>
  <c r="R206" i="1"/>
  <c r="R213" i="1"/>
  <c r="R220" i="1"/>
  <c r="R229" i="1"/>
  <c r="R251" i="1"/>
  <c r="R189" i="1"/>
  <c r="R190" i="1"/>
  <c r="R262" i="1"/>
  <c r="R264" i="1"/>
  <c r="R259" i="1"/>
  <c r="R219" i="1"/>
  <c r="R218" i="1"/>
  <c r="R205" i="1"/>
  <c r="R260" i="1"/>
  <c r="R192" i="1"/>
  <c r="R246" i="1"/>
  <c r="R207" i="1"/>
  <c r="R210" i="1"/>
  <c r="R204" i="1"/>
  <c r="R261" i="1"/>
  <c r="R263" i="1"/>
  <c r="R216" i="1"/>
  <c r="R217" i="1"/>
  <c r="R230" i="1"/>
  <c r="R209" i="1"/>
  <c r="R212" i="1"/>
  <c r="R223" i="1"/>
  <c r="R224" i="1"/>
  <c r="R208" i="1"/>
  <c r="R211" i="1"/>
  <c r="R222" i="1"/>
  <c r="R221" i="1"/>
  <c r="R201" i="1"/>
  <c r="R200" i="1"/>
  <c r="R225" i="1"/>
  <c r="R203" i="1"/>
  <c r="R195" i="1"/>
  <c r="R198" i="1"/>
  <c r="R194" i="1"/>
  <c r="R197" i="1"/>
  <c r="R232" i="1"/>
  <c r="R234" i="1"/>
  <c r="R235" i="1"/>
  <c r="R226" i="1"/>
  <c r="R240" i="1"/>
  <c r="R239" i="1"/>
  <c r="R242" i="1"/>
  <c r="R244" i="1"/>
  <c r="R256" i="1"/>
  <c r="R193" i="1"/>
  <c r="R233" i="1"/>
  <c r="R236" i="1"/>
  <c r="R237" i="1"/>
  <c r="R238" i="1"/>
  <c r="R241" i="1"/>
  <c r="R257" i="1"/>
  <c r="R191" i="1"/>
  <c r="R231" i="1"/>
  <c r="R243" i="1"/>
  <c r="R245" i="1"/>
  <c r="R227" i="1"/>
  <c r="R228" i="1"/>
  <c r="R252" i="1"/>
  <c r="R253" i="1"/>
  <c r="R215" i="1"/>
  <c r="R214" i="1"/>
  <c r="R202" i="1"/>
  <c r="R247" i="1"/>
  <c r="R250" i="1"/>
  <c r="R199" i="1"/>
  <c r="R196" i="1"/>
  <c r="R255" i="1"/>
  <c r="R254" i="1"/>
  <c r="R249" i="1"/>
  <c r="R248" i="1"/>
  <c r="R102" i="1"/>
  <c r="R103" i="1"/>
  <c r="R141" i="1"/>
  <c r="R139" i="1"/>
  <c r="R152" i="1"/>
  <c r="R181" i="1"/>
  <c r="R104" i="1"/>
  <c r="R140" i="1"/>
  <c r="R153" i="1"/>
  <c r="R129" i="1"/>
  <c r="R95" i="1"/>
  <c r="R93" i="1"/>
  <c r="R94" i="1"/>
  <c r="R178" i="1"/>
  <c r="R118" i="1"/>
  <c r="R116" i="1"/>
  <c r="R117" i="1"/>
  <c r="R148" i="1"/>
  <c r="R184" i="1"/>
  <c r="R187" i="1"/>
  <c r="R136" i="1"/>
  <c r="R162" i="1"/>
  <c r="R143" i="1"/>
  <c r="R145" i="1"/>
  <c r="R161" i="1"/>
  <c r="R179" i="1"/>
  <c r="R180" i="1"/>
  <c r="R149" i="1"/>
  <c r="R151" i="1"/>
  <c r="R163" i="1"/>
  <c r="R164" i="1"/>
  <c r="R144" i="1"/>
  <c r="R142" i="1"/>
  <c r="R97" i="1"/>
  <c r="R96" i="1"/>
  <c r="R138" i="1"/>
  <c r="R137" i="1"/>
  <c r="R183" i="1"/>
  <c r="R182" i="1"/>
  <c r="R131" i="1"/>
  <c r="R130" i="1"/>
  <c r="R186" i="1"/>
  <c r="R185" i="1"/>
  <c r="R160" i="1"/>
  <c r="R159" i="1"/>
  <c r="R105" i="1"/>
  <c r="R147" i="1"/>
  <c r="R146" i="1"/>
  <c r="R150" i="1"/>
  <c r="R89" i="1"/>
  <c r="R90" i="1"/>
  <c r="R88" i="1"/>
  <c r="R108" i="1"/>
  <c r="R110" i="1"/>
  <c r="R114" i="1"/>
  <c r="R154" i="1"/>
  <c r="R166" i="1"/>
  <c r="R172" i="1"/>
  <c r="R174" i="1"/>
  <c r="R121" i="1"/>
  <c r="R155" i="1"/>
  <c r="R134" i="1"/>
  <c r="R135" i="1"/>
  <c r="R165" i="1"/>
  <c r="R124" i="1"/>
  <c r="R91" i="1"/>
  <c r="R100" i="1"/>
  <c r="R98" i="1"/>
  <c r="R119" i="1"/>
  <c r="R99" i="1"/>
  <c r="R115" i="1"/>
  <c r="R120" i="1"/>
  <c r="R107" i="1"/>
  <c r="R106" i="1"/>
  <c r="R177" i="1"/>
  <c r="R176" i="1"/>
  <c r="R123" i="1"/>
  <c r="R122" i="1"/>
  <c r="R133" i="1"/>
  <c r="R132" i="1"/>
  <c r="R175" i="1"/>
  <c r="R173" i="1"/>
  <c r="R157" i="1"/>
  <c r="R156" i="1"/>
  <c r="R126" i="1"/>
  <c r="R125" i="1"/>
  <c r="R171" i="1"/>
  <c r="R168" i="1"/>
  <c r="R92" i="1"/>
  <c r="R101" i="1"/>
  <c r="R113" i="1"/>
  <c r="R112" i="1"/>
  <c r="R170" i="1"/>
  <c r="R111" i="1"/>
  <c r="R109" i="1"/>
  <c r="R169" i="1"/>
  <c r="R127" i="1"/>
  <c r="R128" i="1"/>
  <c r="R167" i="1"/>
  <c r="R158" i="1"/>
  <c r="R5" i="1"/>
  <c r="M6" i="1"/>
  <c r="M8" i="1"/>
  <c r="M14" i="1"/>
  <c r="M15" i="1"/>
  <c r="M33" i="1"/>
  <c r="M32" i="1"/>
  <c r="M47" i="1"/>
  <c r="M48" i="1"/>
  <c r="M49" i="1"/>
  <c r="M60" i="1"/>
  <c r="M61" i="1"/>
  <c r="M68" i="1"/>
  <c r="M70" i="1"/>
  <c r="M35" i="1"/>
  <c r="M36" i="1"/>
  <c r="M86" i="1"/>
  <c r="M29" i="1"/>
  <c r="M30" i="1"/>
  <c r="M62" i="1"/>
  <c r="M69" i="1"/>
  <c r="M71" i="1"/>
  <c r="M38" i="1"/>
  <c r="M25" i="1"/>
  <c r="M24" i="1"/>
  <c r="M75" i="1"/>
  <c r="M64" i="1"/>
  <c r="M65" i="1"/>
  <c r="M9" i="1"/>
  <c r="M10" i="1"/>
  <c r="M66" i="1"/>
  <c r="M76" i="1"/>
  <c r="M77" i="1"/>
  <c r="M58" i="1"/>
  <c r="M59" i="1"/>
  <c r="M73" i="1"/>
  <c r="M74" i="1"/>
  <c r="M52" i="1"/>
  <c r="M53" i="1"/>
  <c r="M51" i="1"/>
  <c r="M85" i="1"/>
  <c r="M84" i="1"/>
  <c r="M12" i="1"/>
  <c r="M13" i="1"/>
  <c r="M82" i="1"/>
  <c r="M81" i="1"/>
  <c r="M67" i="1"/>
  <c r="M18" i="1"/>
  <c r="M28" i="1"/>
  <c r="M43" i="1"/>
  <c r="M46" i="1"/>
  <c r="M79" i="1"/>
  <c r="M19" i="1"/>
  <c r="M37" i="1"/>
  <c r="M42" i="1"/>
  <c r="M27" i="1"/>
  <c r="M26" i="1"/>
  <c r="M72" i="1"/>
  <c r="M45" i="1"/>
  <c r="M63" i="1"/>
  <c r="M23" i="1"/>
  <c r="M50" i="1"/>
  <c r="M80" i="1"/>
  <c r="M16" i="1"/>
  <c r="M17" i="1"/>
  <c r="M40" i="1"/>
  <c r="M41" i="1"/>
  <c r="M44" i="1"/>
  <c r="M20" i="1"/>
  <c r="M21" i="1"/>
  <c r="M11" i="1"/>
  <c r="M39" i="1"/>
  <c r="M22" i="1"/>
  <c r="M34" i="1"/>
  <c r="M78" i="1"/>
  <c r="M31" i="1"/>
  <c r="M4" i="1"/>
  <c r="M54" i="1"/>
  <c r="M56" i="1"/>
  <c r="M83" i="1"/>
  <c r="M57" i="1"/>
  <c r="M55" i="1"/>
  <c r="M206" i="1"/>
  <c r="M213" i="1"/>
  <c r="M220" i="1"/>
  <c r="M229" i="1"/>
  <c r="M251" i="1"/>
  <c r="M189" i="1"/>
  <c r="M190" i="1"/>
  <c r="M262" i="1"/>
  <c r="M264" i="1"/>
  <c r="M259" i="1"/>
  <c r="M219" i="1"/>
  <c r="M218" i="1"/>
  <c r="M205" i="1"/>
  <c r="M260" i="1"/>
  <c r="M192" i="1"/>
  <c r="M246" i="1"/>
  <c r="M207" i="1"/>
  <c r="M210" i="1"/>
  <c r="M204" i="1"/>
  <c r="M261" i="1"/>
  <c r="M263" i="1"/>
  <c r="M216" i="1"/>
  <c r="M217" i="1"/>
  <c r="M230" i="1"/>
  <c r="M209" i="1"/>
  <c r="M212" i="1"/>
  <c r="M223" i="1"/>
  <c r="M224" i="1"/>
  <c r="M208" i="1"/>
  <c r="M211" i="1"/>
  <c r="M222" i="1"/>
  <c r="M221" i="1"/>
  <c r="M201" i="1"/>
  <c r="M200" i="1"/>
  <c r="M225" i="1"/>
  <c r="M203" i="1"/>
  <c r="M195" i="1"/>
  <c r="M198" i="1"/>
  <c r="M194" i="1"/>
  <c r="M197" i="1"/>
  <c r="M232" i="1"/>
  <c r="M234" i="1"/>
  <c r="M235" i="1"/>
  <c r="M226" i="1"/>
  <c r="M240" i="1"/>
  <c r="M239" i="1"/>
  <c r="M242" i="1"/>
  <c r="M244" i="1"/>
  <c r="M256" i="1"/>
  <c r="M193" i="1"/>
  <c r="M233" i="1"/>
  <c r="M236" i="1"/>
  <c r="M237" i="1"/>
  <c r="M238" i="1"/>
  <c r="M241" i="1"/>
  <c r="M257" i="1"/>
  <c r="M191" i="1"/>
  <c r="M231" i="1"/>
  <c r="M243" i="1"/>
  <c r="M245" i="1"/>
  <c r="M227" i="1"/>
  <c r="M228" i="1"/>
  <c r="M252" i="1"/>
  <c r="M253" i="1"/>
  <c r="M215" i="1"/>
  <c r="M214" i="1"/>
  <c r="M202" i="1"/>
  <c r="M247" i="1"/>
  <c r="M250" i="1"/>
  <c r="M199" i="1"/>
  <c r="M196" i="1"/>
  <c r="M255" i="1"/>
  <c r="M254" i="1"/>
  <c r="M249" i="1"/>
  <c r="M248" i="1"/>
  <c r="M102" i="1"/>
  <c r="M103" i="1"/>
  <c r="M141" i="1"/>
  <c r="M139" i="1"/>
  <c r="M152" i="1"/>
  <c r="M181" i="1"/>
  <c r="M104" i="1"/>
  <c r="M140" i="1"/>
  <c r="M153" i="1"/>
  <c r="M129" i="1"/>
  <c r="M95" i="1"/>
  <c r="M93" i="1"/>
  <c r="M94" i="1"/>
  <c r="M178" i="1"/>
  <c r="M118" i="1"/>
  <c r="M116" i="1"/>
  <c r="M117" i="1"/>
  <c r="M148" i="1"/>
  <c r="M184" i="1"/>
  <c r="M187" i="1"/>
  <c r="M136" i="1"/>
  <c r="M162" i="1"/>
  <c r="M143" i="1"/>
  <c r="M145" i="1"/>
  <c r="M161" i="1"/>
  <c r="M179" i="1"/>
  <c r="M180" i="1"/>
  <c r="M149" i="1"/>
  <c r="M151" i="1"/>
  <c r="M163" i="1"/>
  <c r="M164" i="1"/>
  <c r="M144" i="1"/>
  <c r="M142" i="1"/>
  <c r="M97" i="1"/>
  <c r="M96" i="1"/>
  <c r="M138" i="1"/>
  <c r="M137" i="1"/>
  <c r="M183" i="1"/>
  <c r="M182" i="1"/>
  <c r="M131" i="1"/>
  <c r="M130" i="1"/>
  <c r="M186" i="1"/>
  <c r="M185" i="1"/>
  <c r="M160" i="1"/>
  <c r="M159" i="1"/>
  <c r="M105" i="1"/>
  <c r="M147" i="1"/>
  <c r="M146" i="1"/>
  <c r="M150" i="1"/>
  <c r="M89" i="1"/>
  <c r="M90" i="1"/>
  <c r="M88" i="1"/>
  <c r="M108" i="1"/>
  <c r="M110" i="1"/>
  <c r="M114" i="1"/>
  <c r="M154" i="1"/>
  <c r="M166" i="1"/>
  <c r="M172" i="1"/>
  <c r="M174" i="1"/>
  <c r="M121" i="1"/>
  <c r="M155" i="1"/>
  <c r="M134" i="1"/>
  <c r="M135" i="1"/>
  <c r="M165" i="1"/>
  <c r="M124" i="1"/>
  <c r="M91" i="1"/>
  <c r="M100" i="1"/>
  <c r="M98" i="1"/>
  <c r="M119" i="1"/>
  <c r="M99" i="1"/>
  <c r="M115" i="1"/>
  <c r="M120" i="1"/>
  <c r="M107" i="1"/>
  <c r="M106" i="1"/>
  <c r="M177" i="1"/>
  <c r="M176" i="1"/>
  <c r="M123" i="1"/>
  <c r="M122" i="1"/>
  <c r="M133" i="1"/>
  <c r="M132" i="1"/>
  <c r="M175" i="1"/>
  <c r="M173" i="1"/>
  <c r="M157" i="1"/>
  <c r="M156" i="1"/>
  <c r="M126" i="1"/>
  <c r="M125" i="1"/>
  <c r="M171" i="1"/>
  <c r="M168" i="1"/>
  <c r="M92" i="1"/>
  <c r="M101" i="1"/>
  <c r="M113" i="1"/>
  <c r="M112" i="1"/>
  <c r="M170" i="1"/>
  <c r="M111" i="1"/>
  <c r="M109" i="1"/>
  <c r="M169" i="1"/>
  <c r="M127" i="1"/>
  <c r="M128" i="1"/>
  <c r="M167" i="1"/>
  <c r="M158" i="1"/>
  <c r="Q6" i="1"/>
  <c r="Q8" i="1"/>
  <c r="Q14" i="1"/>
  <c r="Q15" i="1"/>
  <c r="Q33" i="1"/>
  <c r="Q32" i="1"/>
  <c r="Q47" i="1"/>
  <c r="Q48" i="1"/>
  <c r="Q49" i="1"/>
  <c r="Q60" i="1"/>
  <c r="Q61" i="1"/>
  <c r="Q68" i="1"/>
  <c r="Q70" i="1"/>
  <c r="Q35" i="1"/>
  <c r="Q36" i="1"/>
  <c r="Q86" i="1"/>
  <c r="Q29" i="1"/>
  <c r="Q30" i="1"/>
  <c r="Q62" i="1"/>
  <c r="Q69" i="1"/>
  <c r="Q71" i="1"/>
  <c r="Q38" i="1"/>
  <c r="Q25" i="1"/>
  <c r="Q24" i="1"/>
  <c r="Q75" i="1"/>
  <c r="Q64" i="1"/>
  <c r="Q65" i="1"/>
  <c r="Q9" i="1"/>
  <c r="Q10" i="1"/>
  <c r="Q66" i="1"/>
  <c r="Q76" i="1"/>
  <c r="Q77" i="1"/>
  <c r="Q58" i="1"/>
  <c r="Q59" i="1"/>
  <c r="Q73" i="1"/>
  <c r="Q74" i="1"/>
  <c r="Q52" i="1"/>
  <c r="Q53" i="1"/>
  <c r="Q51" i="1"/>
  <c r="Q85" i="1"/>
  <c r="Q84" i="1"/>
  <c r="Q12" i="1"/>
  <c r="Q13" i="1"/>
  <c r="Q82" i="1"/>
  <c r="Q81" i="1"/>
  <c r="Q67" i="1"/>
  <c r="Q18" i="1"/>
  <c r="Q28" i="1"/>
  <c r="Q43" i="1"/>
  <c r="Q46" i="1"/>
  <c r="Q79" i="1"/>
  <c r="Q19" i="1"/>
  <c r="Q37" i="1"/>
  <c r="Q42" i="1"/>
  <c r="Q27" i="1"/>
  <c r="Q26" i="1"/>
  <c r="Q72" i="1"/>
  <c r="Q45" i="1"/>
  <c r="Q63" i="1"/>
  <c r="Q23" i="1"/>
  <c r="Q50" i="1"/>
  <c r="Q80" i="1"/>
  <c r="Q16" i="1"/>
  <c r="Q17" i="1"/>
  <c r="Q40" i="1"/>
  <c r="Q41" i="1"/>
  <c r="Q44" i="1"/>
  <c r="Q20" i="1"/>
  <c r="Q21" i="1"/>
  <c r="Q11" i="1"/>
  <c r="Q39" i="1"/>
  <c r="Q22" i="1"/>
  <c r="Q34" i="1"/>
  <c r="Q78" i="1"/>
  <c r="Q31" i="1"/>
  <c r="Q4" i="1"/>
  <c r="Q54" i="1"/>
  <c r="Q56" i="1"/>
  <c r="Q83" i="1"/>
  <c r="Q57" i="1"/>
  <c r="Q55" i="1"/>
  <c r="Q206" i="1"/>
  <c r="Q213" i="1"/>
  <c r="Q220" i="1"/>
  <c r="Q229" i="1"/>
  <c r="Q251" i="1"/>
  <c r="Q189" i="1"/>
  <c r="Q190" i="1"/>
  <c r="Q262" i="1"/>
  <c r="Q264" i="1"/>
  <c r="Q259" i="1"/>
  <c r="Q219" i="1"/>
  <c r="Q218" i="1"/>
  <c r="Q205" i="1"/>
  <c r="Q260" i="1"/>
  <c r="Q192" i="1"/>
  <c r="Q246" i="1"/>
  <c r="Q207" i="1"/>
  <c r="Q210" i="1"/>
  <c r="Q204" i="1"/>
  <c r="Q261" i="1"/>
  <c r="Q263" i="1"/>
  <c r="Q216" i="1"/>
  <c r="Q217" i="1"/>
  <c r="Q230" i="1"/>
  <c r="Q209" i="1"/>
  <c r="Q212" i="1"/>
  <c r="Q223" i="1"/>
  <c r="Q224" i="1"/>
  <c r="Q208" i="1"/>
  <c r="Q211" i="1"/>
  <c r="Q222" i="1"/>
  <c r="Q221" i="1"/>
  <c r="Q201" i="1"/>
  <c r="Q200" i="1"/>
  <c r="Q225" i="1"/>
  <c r="Q203" i="1"/>
  <c r="Q195" i="1"/>
  <c r="Q198" i="1"/>
  <c r="Q194" i="1"/>
  <c r="Q197" i="1"/>
  <c r="Q232" i="1"/>
  <c r="Q234" i="1"/>
  <c r="Q235" i="1"/>
  <c r="Q226" i="1"/>
  <c r="Q240" i="1"/>
  <c r="Q239" i="1"/>
  <c r="Q242" i="1"/>
  <c r="Q244" i="1"/>
  <c r="Q256" i="1"/>
  <c r="Q193" i="1"/>
  <c r="Q233" i="1"/>
  <c r="Q236" i="1"/>
  <c r="Q237" i="1"/>
  <c r="Q238" i="1"/>
  <c r="Q241" i="1"/>
  <c r="Q257" i="1"/>
  <c r="Q191" i="1"/>
  <c r="Q231" i="1"/>
  <c r="Q243" i="1"/>
  <c r="Q245" i="1"/>
  <c r="Q227" i="1"/>
  <c r="Q228" i="1"/>
  <c r="Q252" i="1"/>
  <c r="Q253" i="1"/>
  <c r="Q215" i="1"/>
  <c r="Q214" i="1"/>
  <c r="Q202" i="1"/>
  <c r="Q247" i="1"/>
  <c r="Q250" i="1"/>
  <c r="Q199" i="1"/>
  <c r="Q196" i="1"/>
  <c r="Q255" i="1"/>
  <c r="Q254" i="1"/>
  <c r="Q249" i="1"/>
  <c r="Q248" i="1"/>
  <c r="Q102" i="1"/>
  <c r="Q103" i="1"/>
  <c r="Q141" i="1"/>
  <c r="Q139" i="1"/>
  <c r="Q152" i="1"/>
  <c r="Q181" i="1"/>
  <c r="Q104" i="1"/>
  <c r="Q140" i="1"/>
  <c r="Q153" i="1"/>
  <c r="Q129" i="1"/>
  <c r="Q95" i="1"/>
  <c r="Q93" i="1"/>
  <c r="Q94" i="1"/>
  <c r="Q178" i="1"/>
  <c r="Q118" i="1"/>
  <c r="Q116" i="1"/>
  <c r="Q117" i="1"/>
  <c r="Q148" i="1"/>
  <c r="Q184" i="1"/>
  <c r="Q187" i="1"/>
  <c r="Q136" i="1"/>
  <c r="Q162" i="1"/>
  <c r="Q143" i="1"/>
  <c r="Q145" i="1"/>
  <c r="Q161" i="1"/>
  <c r="Q179" i="1"/>
  <c r="Q180" i="1"/>
  <c r="Q149" i="1"/>
  <c r="Q151" i="1"/>
  <c r="Q163" i="1"/>
  <c r="Q164" i="1"/>
  <c r="Q144" i="1"/>
  <c r="Q142" i="1"/>
  <c r="Q97" i="1"/>
  <c r="Q96" i="1"/>
  <c r="Q138" i="1"/>
  <c r="Q137" i="1"/>
  <c r="Q183" i="1"/>
  <c r="Q182" i="1"/>
  <c r="Q131" i="1"/>
  <c r="Q130" i="1"/>
  <c r="Q186" i="1"/>
  <c r="Q185" i="1"/>
  <c r="Q160" i="1"/>
  <c r="Q159" i="1"/>
  <c r="Q105" i="1"/>
  <c r="Q147" i="1"/>
  <c r="Q146" i="1"/>
  <c r="Q150" i="1"/>
  <c r="Q89" i="1"/>
  <c r="Q90" i="1"/>
  <c r="Q88" i="1"/>
  <c r="Q108" i="1"/>
  <c r="Q110" i="1"/>
  <c r="Q114" i="1"/>
  <c r="Q154" i="1"/>
  <c r="Q166" i="1"/>
  <c r="Q172" i="1"/>
  <c r="Q174" i="1"/>
  <c r="Q121" i="1"/>
  <c r="Q155" i="1"/>
  <c r="Q134" i="1"/>
  <c r="Q135" i="1"/>
  <c r="Q165" i="1"/>
  <c r="Q124" i="1"/>
  <c r="Q91" i="1"/>
  <c r="Q100" i="1"/>
  <c r="Q98" i="1"/>
  <c r="Q119" i="1"/>
  <c r="Q99" i="1"/>
  <c r="Q115" i="1"/>
  <c r="Q120" i="1"/>
  <c r="Q107" i="1"/>
  <c r="Q106" i="1"/>
  <c r="Q177" i="1"/>
  <c r="Q176" i="1"/>
  <c r="Q123" i="1"/>
  <c r="Q122" i="1"/>
  <c r="Q133" i="1"/>
  <c r="Q132" i="1"/>
  <c r="Q175" i="1"/>
  <c r="Q173" i="1"/>
  <c r="Q157" i="1"/>
  <c r="Q156" i="1"/>
  <c r="Q126" i="1"/>
  <c r="Q125" i="1"/>
  <c r="Q171" i="1"/>
  <c r="Q168" i="1"/>
  <c r="Q92" i="1"/>
  <c r="Q101" i="1"/>
  <c r="Q113" i="1"/>
  <c r="Q112" i="1"/>
  <c r="Q170" i="1"/>
  <c r="Q111" i="1"/>
  <c r="Q109" i="1"/>
  <c r="Q169" i="1"/>
  <c r="Q127" i="1"/>
  <c r="Q128" i="1"/>
  <c r="Q167" i="1"/>
  <c r="Q158" i="1"/>
  <c r="Q5" i="1"/>
  <c r="P6" i="1" l="1"/>
  <c r="Z6" i="1" s="1"/>
  <c r="P8" i="1"/>
  <c r="Z8" i="1" s="1"/>
  <c r="P14" i="1"/>
  <c r="Z14" i="1" s="1"/>
  <c r="P15" i="1"/>
  <c r="Z15" i="1" s="1"/>
  <c r="P33" i="1"/>
  <c r="Z33" i="1" s="1"/>
  <c r="P32" i="1"/>
  <c r="Z32" i="1" s="1"/>
  <c r="P47" i="1"/>
  <c r="Z47" i="1" s="1"/>
  <c r="P48" i="1"/>
  <c r="Z48" i="1" s="1"/>
  <c r="P49" i="1"/>
  <c r="Z49" i="1" s="1"/>
  <c r="P60" i="1"/>
  <c r="Z60" i="1" s="1"/>
  <c r="P61" i="1"/>
  <c r="Z61" i="1" s="1"/>
  <c r="P68" i="1"/>
  <c r="Z68" i="1" s="1"/>
  <c r="P70" i="1"/>
  <c r="Z70" i="1" s="1"/>
  <c r="P35" i="1"/>
  <c r="Z35" i="1" s="1"/>
  <c r="P36" i="1"/>
  <c r="Z36" i="1" s="1"/>
  <c r="P86" i="1"/>
  <c r="Z86" i="1" s="1"/>
  <c r="P29" i="1"/>
  <c r="Z29" i="1" s="1"/>
  <c r="P30" i="1"/>
  <c r="Z30" i="1" s="1"/>
  <c r="P62" i="1"/>
  <c r="Z62" i="1" s="1"/>
  <c r="P69" i="1"/>
  <c r="Z69" i="1" s="1"/>
  <c r="P71" i="1"/>
  <c r="Z71" i="1" s="1"/>
  <c r="P38" i="1"/>
  <c r="Z38" i="1" s="1"/>
  <c r="P25" i="1"/>
  <c r="Z25" i="1" s="1"/>
  <c r="P24" i="1"/>
  <c r="Z24" i="1" s="1"/>
  <c r="P75" i="1"/>
  <c r="Z75" i="1" s="1"/>
  <c r="P64" i="1"/>
  <c r="Z64" i="1" s="1"/>
  <c r="P65" i="1"/>
  <c r="Z65" i="1" s="1"/>
  <c r="P9" i="1"/>
  <c r="Z9" i="1" s="1"/>
  <c r="P10" i="1"/>
  <c r="Z10" i="1" s="1"/>
  <c r="P66" i="1"/>
  <c r="Z66" i="1" s="1"/>
  <c r="P76" i="1"/>
  <c r="Z76" i="1" s="1"/>
  <c r="P77" i="1"/>
  <c r="Z77" i="1" s="1"/>
  <c r="P58" i="1"/>
  <c r="Z58" i="1" s="1"/>
  <c r="P59" i="1"/>
  <c r="Z59" i="1" s="1"/>
  <c r="P73" i="1"/>
  <c r="Z73" i="1" s="1"/>
  <c r="P74" i="1"/>
  <c r="Z74" i="1" s="1"/>
  <c r="P52" i="1"/>
  <c r="Z52" i="1" s="1"/>
  <c r="P53" i="1"/>
  <c r="Z53" i="1" s="1"/>
  <c r="P51" i="1"/>
  <c r="Z51" i="1" s="1"/>
  <c r="P85" i="1"/>
  <c r="Z85" i="1" s="1"/>
  <c r="P84" i="1"/>
  <c r="Z84" i="1" s="1"/>
  <c r="P12" i="1"/>
  <c r="Z12" i="1" s="1"/>
  <c r="P13" i="1"/>
  <c r="Z13" i="1" s="1"/>
  <c r="P82" i="1"/>
  <c r="Z82" i="1" s="1"/>
  <c r="P81" i="1"/>
  <c r="Z81" i="1" s="1"/>
  <c r="P67" i="1"/>
  <c r="Z67" i="1" s="1"/>
  <c r="P18" i="1"/>
  <c r="Z18" i="1" s="1"/>
  <c r="P28" i="1"/>
  <c r="Z28" i="1" s="1"/>
  <c r="P43" i="1"/>
  <c r="Z43" i="1" s="1"/>
  <c r="P46" i="1"/>
  <c r="Z46" i="1" s="1"/>
  <c r="P79" i="1"/>
  <c r="Z79" i="1" s="1"/>
  <c r="P19" i="1"/>
  <c r="Z19" i="1" s="1"/>
  <c r="P37" i="1"/>
  <c r="Z37" i="1" s="1"/>
  <c r="P42" i="1"/>
  <c r="Z42" i="1" s="1"/>
  <c r="P27" i="1"/>
  <c r="Z27" i="1" s="1"/>
  <c r="P26" i="1"/>
  <c r="Z26" i="1" s="1"/>
  <c r="P72" i="1"/>
  <c r="Z72" i="1" s="1"/>
  <c r="P45" i="1"/>
  <c r="Z45" i="1" s="1"/>
  <c r="P63" i="1"/>
  <c r="Z63" i="1" s="1"/>
  <c r="P23" i="1"/>
  <c r="Z23" i="1" s="1"/>
  <c r="P50" i="1"/>
  <c r="Z50" i="1" s="1"/>
  <c r="P80" i="1"/>
  <c r="Z80" i="1" s="1"/>
  <c r="P16" i="1"/>
  <c r="Z16" i="1" s="1"/>
  <c r="P17" i="1"/>
  <c r="Z17" i="1" s="1"/>
  <c r="P40" i="1"/>
  <c r="Z40" i="1" s="1"/>
  <c r="P41" i="1"/>
  <c r="Z41" i="1" s="1"/>
  <c r="P44" i="1"/>
  <c r="Z44" i="1" s="1"/>
  <c r="P20" i="1"/>
  <c r="Z20" i="1" s="1"/>
  <c r="P21" i="1"/>
  <c r="Z21" i="1" s="1"/>
  <c r="P11" i="1"/>
  <c r="Z11" i="1" s="1"/>
  <c r="P39" i="1"/>
  <c r="Z39" i="1" s="1"/>
  <c r="P22" i="1"/>
  <c r="Z22" i="1" s="1"/>
  <c r="P34" i="1"/>
  <c r="Z34" i="1" s="1"/>
  <c r="P78" i="1"/>
  <c r="Z78" i="1" s="1"/>
  <c r="P31" i="1"/>
  <c r="Z31" i="1" s="1"/>
  <c r="P4" i="1"/>
  <c r="Z4" i="1" s="1"/>
  <c r="P54" i="1"/>
  <c r="Z54" i="1" s="1"/>
  <c r="P56" i="1"/>
  <c r="Z56" i="1" s="1"/>
  <c r="P83" i="1"/>
  <c r="Z83" i="1" s="1"/>
  <c r="P57" i="1"/>
  <c r="Z57" i="1" s="1"/>
  <c r="P55" i="1"/>
  <c r="Z55" i="1" s="1"/>
  <c r="P206" i="1"/>
  <c r="Z206" i="1" s="1"/>
  <c r="P213" i="1"/>
  <c r="Z213" i="1" s="1"/>
  <c r="P220" i="1"/>
  <c r="Z220" i="1" s="1"/>
  <c r="P229" i="1"/>
  <c r="Z229" i="1" s="1"/>
  <c r="P251" i="1"/>
  <c r="Z251" i="1" s="1"/>
  <c r="P189" i="1"/>
  <c r="Z189" i="1" s="1"/>
  <c r="P190" i="1"/>
  <c r="Z190" i="1" s="1"/>
  <c r="P262" i="1"/>
  <c r="Z262" i="1" s="1"/>
  <c r="P264" i="1"/>
  <c r="Z264" i="1" s="1"/>
  <c r="P259" i="1"/>
  <c r="Z259" i="1" s="1"/>
  <c r="P219" i="1"/>
  <c r="Z219" i="1" s="1"/>
  <c r="P218" i="1"/>
  <c r="Z218" i="1" s="1"/>
  <c r="P205" i="1"/>
  <c r="Z205" i="1" s="1"/>
  <c r="P260" i="1"/>
  <c r="Z260" i="1" s="1"/>
  <c r="P192" i="1"/>
  <c r="Z192" i="1" s="1"/>
  <c r="P246" i="1"/>
  <c r="Z246" i="1" s="1"/>
  <c r="P207" i="1"/>
  <c r="Z207" i="1" s="1"/>
  <c r="P210" i="1"/>
  <c r="Z210" i="1" s="1"/>
  <c r="P204" i="1"/>
  <c r="Z204" i="1" s="1"/>
  <c r="P261" i="1"/>
  <c r="Z261" i="1" s="1"/>
  <c r="P263" i="1"/>
  <c r="Z263" i="1" s="1"/>
  <c r="P216" i="1"/>
  <c r="Z216" i="1" s="1"/>
  <c r="P217" i="1"/>
  <c r="Z217" i="1" s="1"/>
  <c r="P230" i="1"/>
  <c r="Z230" i="1" s="1"/>
  <c r="P209" i="1"/>
  <c r="Z209" i="1" s="1"/>
  <c r="P212" i="1"/>
  <c r="Z212" i="1" s="1"/>
  <c r="P223" i="1"/>
  <c r="Z223" i="1" s="1"/>
  <c r="P224" i="1"/>
  <c r="Z224" i="1" s="1"/>
  <c r="P208" i="1"/>
  <c r="Z208" i="1" s="1"/>
  <c r="P211" i="1"/>
  <c r="Z211" i="1" s="1"/>
  <c r="P222" i="1"/>
  <c r="Z222" i="1" s="1"/>
  <c r="P221" i="1"/>
  <c r="Z221" i="1" s="1"/>
  <c r="P201" i="1"/>
  <c r="Z201" i="1" s="1"/>
  <c r="P200" i="1"/>
  <c r="Z200" i="1" s="1"/>
  <c r="P225" i="1"/>
  <c r="Z225" i="1" s="1"/>
  <c r="P203" i="1"/>
  <c r="Z203" i="1" s="1"/>
  <c r="P195" i="1"/>
  <c r="Z195" i="1" s="1"/>
  <c r="P198" i="1"/>
  <c r="Z198" i="1" s="1"/>
  <c r="P194" i="1"/>
  <c r="Z194" i="1" s="1"/>
  <c r="P197" i="1"/>
  <c r="Z197" i="1" s="1"/>
  <c r="P232" i="1"/>
  <c r="Z232" i="1" s="1"/>
  <c r="P234" i="1"/>
  <c r="Z234" i="1" s="1"/>
  <c r="P235" i="1"/>
  <c r="Z235" i="1" s="1"/>
  <c r="P226" i="1"/>
  <c r="Z226" i="1" s="1"/>
  <c r="P240" i="1"/>
  <c r="Z240" i="1" s="1"/>
  <c r="P239" i="1"/>
  <c r="Z239" i="1" s="1"/>
  <c r="P242" i="1"/>
  <c r="Z242" i="1" s="1"/>
  <c r="P244" i="1"/>
  <c r="Z244" i="1" s="1"/>
  <c r="P256" i="1"/>
  <c r="Z256" i="1" s="1"/>
  <c r="P193" i="1"/>
  <c r="Z193" i="1" s="1"/>
  <c r="P233" i="1"/>
  <c r="Z233" i="1" s="1"/>
  <c r="P236" i="1"/>
  <c r="Z236" i="1" s="1"/>
  <c r="P237" i="1"/>
  <c r="Z237" i="1" s="1"/>
  <c r="P238" i="1"/>
  <c r="Z238" i="1" s="1"/>
  <c r="P241" i="1"/>
  <c r="Z241" i="1" s="1"/>
  <c r="P257" i="1"/>
  <c r="Z257" i="1" s="1"/>
  <c r="P191" i="1"/>
  <c r="Z191" i="1" s="1"/>
  <c r="P231" i="1"/>
  <c r="Z231" i="1" s="1"/>
  <c r="P243" i="1"/>
  <c r="Z243" i="1" s="1"/>
  <c r="P245" i="1"/>
  <c r="Z245" i="1" s="1"/>
  <c r="P227" i="1"/>
  <c r="Z227" i="1" s="1"/>
  <c r="P228" i="1"/>
  <c r="Z228" i="1" s="1"/>
  <c r="P252" i="1"/>
  <c r="Z252" i="1" s="1"/>
  <c r="P253" i="1"/>
  <c r="Z253" i="1" s="1"/>
  <c r="P215" i="1"/>
  <c r="Z215" i="1" s="1"/>
  <c r="P214" i="1"/>
  <c r="Z214" i="1" s="1"/>
  <c r="P202" i="1"/>
  <c r="Z202" i="1" s="1"/>
  <c r="P247" i="1"/>
  <c r="Z247" i="1" s="1"/>
  <c r="P250" i="1"/>
  <c r="Z250" i="1" s="1"/>
  <c r="P199" i="1"/>
  <c r="Z199" i="1" s="1"/>
  <c r="P196" i="1"/>
  <c r="Z196" i="1" s="1"/>
  <c r="P255" i="1"/>
  <c r="Z255" i="1" s="1"/>
  <c r="P254" i="1"/>
  <c r="Z254" i="1" s="1"/>
  <c r="P249" i="1"/>
  <c r="Z249" i="1" s="1"/>
  <c r="P248" i="1"/>
  <c r="Z248" i="1" s="1"/>
  <c r="P102" i="1"/>
  <c r="Z102" i="1" s="1"/>
  <c r="P103" i="1"/>
  <c r="Z103" i="1" s="1"/>
  <c r="P141" i="1"/>
  <c r="Z141" i="1" s="1"/>
  <c r="P139" i="1"/>
  <c r="Z139" i="1" s="1"/>
  <c r="P152" i="1"/>
  <c r="Z152" i="1" s="1"/>
  <c r="P181" i="1"/>
  <c r="Z181" i="1" s="1"/>
  <c r="P104" i="1"/>
  <c r="Z104" i="1" s="1"/>
  <c r="P140" i="1"/>
  <c r="Z140" i="1" s="1"/>
  <c r="P153" i="1"/>
  <c r="Z153" i="1" s="1"/>
  <c r="P129" i="1"/>
  <c r="Z129" i="1" s="1"/>
  <c r="P95" i="1"/>
  <c r="Z95" i="1" s="1"/>
  <c r="P93" i="1"/>
  <c r="Z93" i="1" s="1"/>
  <c r="P94" i="1"/>
  <c r="Z94" i="1" s="1"/>
  <c r="P178" i="1"/>
  <c r="Z178" i="1" s="1"/>
  <c r="P118" i="1"/>
  <c r="Z118" i="1" s="1"/>
  <c r="P116" i="1"/>
  <c r="Z116" i="1" s="1"/>
  <c r="P117" i="1"/>
  <c r="Z117" i="1" s="1"/>
  <c r="P148" i="1"/>
  <c r="Z148" i="1" s="1"/>
  <c r="P184" i="1"/>
  <c r="Z184" i="1" s="1"/>
  <c r="P187" i="1"/>
  <c r="Z187" i="1" s="1"/>
  <c r="P136" i="1"/>
  <c r="Z136" i="1" s="1"/>
  <c r="P162" i="1"/>
  <c r="Z162" i="1" s="1"/>
  <c r="P143" i="1"/>
  <c r="Z143" i="1" s="1"/>
  <c r="P145" i="1"/>
  <c r="Z145" i="1" s="1"/>
  <c r="P161" i="1"/>
  <c r="Z161" i="1" s="1"/>
  <c r="P179" i="1"/>
  <c r="Z179" i="1" s="1"/>
  <c r="P180" i="1"/>
  <c r="Z180" i="1" s="1"/>
  <c r="P149" i="1"/>
  <c r="Z149" i="1" s="1"/>
  <c r="P151" i="1"/>
  <c r="Z151" i="1" s="1"/>
  <c r="P163" i="1"/>
  <c r="Z163" i="1" s="1"/>
  <c r="P164" i="1"/>
  <c r="Z164" i="1" s="1"/>
  <c r="P144" i="1"/>
  <c r="Z144" i="1" s="1"/>
  <c r="P142" i="1"/>
  <c r="Z142" i="1" s="1"/>
  <c r="P97" i="1"/>
  <c r="Z97" i="1" s="1"/>
  <c r="P96" i="1"/>
  <c r="Z96" i="1" s="1"/>
  <c r="P138" i="1"/>
  <c r="Z138" i="1" s="1"/>
  <c r="P137" i="1"/>
  <c r="Z137" i="1" s="1"/>
  <c r="P183" i="1"/>
  <c r="Z183" i="1" s="1"/>
  <c r="P182" i="1"/>
  <c r="Z182" i="1" s="1"/>
  <c r="P131" i="1"/>
  <c r="Z131" i="1" s="1"/>
  <c r="P130" i="1"/>
  <c r="Z130" i="1" s="1"/>
  <c r="P186" i="1"/>
  <c r="Z186" i="1" s="1"/>
  <c r="P185" i="1"/>
  <c r="Z185" i="1" s="1"/>
  <c r="P160" i="1"/>
  <c r="Z160" i="1" s="1"/>
  <c r="P159" i="1"/>
  <c r="Z159" i="1" s="1"/>
  <c r="P105" i="1"/>
  <c r="Z105" i="1" s="1"/>
  <c r="P147" i="1"/>
  <c r="Z147" i="1" s="1"/>
  <c r="P146" i="1"/>
  <c r="Z146" i="1" s="1"/>
  <c r="P150" i="1"/>
  <c r="Z150" i="1" s="1"/>
  <c r="P89" i="1"/>
  <c r="Z89" i="1" s="1"/>
  <c r="P90" i="1"/>
  <c r="Z90" i="1" s="1"/>
  <c r="P88" i="1"/>
  <c r="Z88" i="1" s="1"/>
  <c r="P108" i="1"/>
  <c r="Z108" i="1" s="1"/>
  <c r="P110" i="1"/>
  <c r="Z110" i="1" s="1"/>
  <c r="P114" i="1"/>
  <c r="Z114" i="1" s="1"/>
  <c r="P154" i="1"/>
  <c r="Z154" i="1" s="1"/>
  <c r="P166" i="1"/>
  <c r="Z166" i="1" s="1"/>
  <c r="P172" i="1"/>
  <c r="Z172" i="1" s="1"/>
  <c r="P174" i="1"/>
  <c r="Z174" i="1" s="1"/>
  <c r="P121" i="1"/>
  <c r="Z121" i="1" s="1"/>
  <c r="P155" i="1"/>
  <c r="Z155" i="1" s="1"/>
  <c r="P134" i="1"/>
  <c r="Z134" i="1" s="1"/>
  <c r="P135" i="1"/>
  <c r="Z135" i="1" s="1"/>
  <c r="P165" i="1"/>
  <c r="Z165" i="1" s="1"/>
  <c r="P124" i="1"/>
  <c r="Z124" i="1" s="1"/>
  <c r="P91" i="1"/>
  <c r="Z91" i="1" s="1"/>
  <c r="P100" i="1"/>
  <c r="Z100" i="1" s="1"/>
  <c r="P98" i="1"/>
  <c r="Z98" i="1" s="1"/>
  <c r="P119" i="1"/>
  <c r="Z119" i="1" s="1"/>
  <c r="P99" i="1"/>
  <c r="Z99" i="1" s="1"/>
  <c r="P115" i="1"/>
  <c r="Z115" i="1" s="1"/>
  <c r="P120" i="1"/>
  <c r="Z120" i="1" s="1"/>
  <c r="P107" i="1"/>
  <c r="Z107" i="1" s="1"/>
  <c r="P106" i="1"/>
  <c r="Z106" i="1" s="1"/>
  <c r="P177" i="1"/>
  <c r="Z177" i="1" s="1"/>
  <c r="P176" i="1"/>
  <c r="Z176" i="1" s="1"/>
  <c r="P123" i="1"/>
  <c r="Z123" i="1" s="1"/>
  <c r="P122" i="1"/>
  <c r="Z122" i="1" s="1"/>
  <c r="P133" i="1"/>
  <c r="Z133" i="1" s="1"/>
  <c r="P132" i="1"/>
  <c r="Z132" i="1" s="1"/>
  <c r="P175" i="1"/>
  <c r="Z175" i="1" s="1"/>
  <c r="P173" i="1"/>
  <c r="Z173" i="1" s="1"/>
  <c r="P157" i="1"/>
  <c r="Z157" i="1" s="1"/>
  <c r="P156" i="1"/>
  <c r="Z156" i="1" s="1"/>
  <c r="P126" i="1"/>
  <c r="Z126" i="1" s="1"/>
  <c r="P125" i="1"/>
  <c r="Z125" i="1" s="1"/>
  <c r="P171" i="1"/>
  <c r="Z171" i="1" s="1"/>
  <c r="P168" i="1"/>
  <c r="Z168" i="1" s="1"/>
  <c r="P92" i="1"/>
  <c r="Z92" i="1" s="1"/>
  <c r="P101" i="1"/>
  <c r="Z101" i="1" s="1"/>
  <c r="P113" i="1"/>
  <c r="Z113" i="1" s="1"/>
  <c r="P112" i="1"/>
  <c r="Z112" i="1" s="1"/>
  <c r="P170" i="1"/>
  <c r="Z170" i="1" s="1"/>
  <c r="P111" i="1"/>
  <c r="Z111" i="1" s="1"/>
  <c r="P109" i="1"/>
  <c r="Z109" i="1" s="1"/>
  <c r="P169" i="1"/>
  <c r="Z169" i="1" s="1"/>
  <c r="P127" i="1"/>
  <c r="Z127" i="1" s="1"/>
  <c r="P128" i="1"/>
  <c r="Z128" i="1" s="1"/>
  <c r="P167" i="1"/>
  <c r="Z167" i="1" s="1"/>
  <c r="P158" i="1"/>
  <c r="Z158" i="1" s="1"/>
  <c r="P5" i="1"/>
  <c r="Z5" i="1" s="1"/>
  <c r="O6" i="1"/>
  <c r="O8" i="1"/>
  <c r="O14" i="1"/>
  <c r="O15" i="1"/>
  <c r="O33" i="1"/>
  <c r="O32" i="1"/>
  <c r="O47" i="1"/>
  <c r="O48" i="1"/>
  <c r="O49" i="1"/>
  <c r="O60" i="1"/>
  <c r="O61" i="1"/>
  <c r="O68" i="1"/>
  <c r="O70" i="1"/>
  <c r="O35" i="1"/>
  <c r="O36" i="1"/>
  <c r="O86" i="1"/>
  <c r="O29" i="1"/>
  <c r="O30" i="1"/>
  <c r="O62" i="1"/>
  <c r="O69" i="1"/>
  <c r="O71" i="1"/>
  <c r="O38" i="1"/>
  <c r="O25" i="1"/>
  <c r="O24" i="1"/>
  <c r="O75" i="1"/>
  <c r="O64" i="1"/>
  <c r="O65" i="1"/>
  <c r="O9" i="1"/>
  <c r="O10" i="1"/>
  <c r="O66" i="1"/>
  <c r="O76" i="1"/>
  <c r="O77" i="1"/>
  <c r="O58" i="1"/>
  <c r="O59" i="1"/>
  <c r="O73" i="1"/>
  <c r="O74" i="1"/>
  <c r="O52" i="1"/>
  <c r="O53" i="1"/>
  <c r="O51" i="1"/>
  <c r="O85" i="1"/>
  <c r="O84" i="1"/>
  <c r="O12" i="1"/>
  <c r="O13" i="1"/>
  <c r="O82" i="1"/>
  <c r="O81" i="1"/>
  <c r="O67" i="1"/>
  <c r="O18" i="1"/>
  <c r="O28" i="1"/>
  <c r="O43" i="1"/>
  <c r="O46" i="1"/>
  <c r="O79" i="1"/>
  <c r="O19" i="1"/>
  <c r="O37" i="1"/>
  <c r="O42" i="1"/>
  <c r="O27" i="1"/>
  <c r="O26" i="1"/>
  <c r="O72" i="1"/>
  <c r="O45" i="1"/>
  <c r="O63" i="1"/>
  <c r="O23" i="1"/>
  <c r="O50" i="1"/>
  <c r="O80" i="1"/>
  <c r="O16" i="1"/>
  <c r="O17" i="1"/>
  <c r="O40" i="1"/>
  <c r="O41" i="1"/>
  <c r="O44" i="1"/>
  <c r="O20" i="1"/>
  <c r="O21" i="1"/>
  <c r="O11" i="1"/>
  <c r="O39" i="1"/>
  <c r="O22" i="1"/>
  <c r="O34" i="1"/>
  <c r="O78" i="1"/>
  <c r="O31" i="1"/>
  <c r="O4" i="1"/>
  <c r="O54" i="1"/>
  <c r="O56" i="1"/>
  <c r="O83" i="1"/>
  <c r="O57" i="1"/>
  <c r="O55" i="1"/>
  <c r="O206" i="1"/>
  <c r="O213" i="1"/>
  <c r="O220" i="1"/>
  <c r="O229" i="1"/>
  <c r="O251" i="1"/>
  <c r="O189" i="1"/>
  <c r="O190" i="1"/>
  <c r="O262" i="1"/>
  <c r="O264" i="1"/>
  <c r="O259" i="1"/>
  <c r="O219" i="1"/>
  <c r="O218" i="1"/>
  <c r="O205" i="1"/>
  <c r="O260" i="1"/>
  <c r="O192" i="1"/>
  <c r="O246" i="1"/>
  <c r="O207" i="1"/>
  <c r="O210" i="1"/>
  <c r="O204" i="1"/>
  <c r="O261" i="1"/>
  <c r="O263" i="1"/>
  <c r="O216" i="1"/>
  <c r="O217" i="1"/>
  <c r="O230" i="1"/>
  <c r="O209" i="1"/>
  <c r="O212" i="1"/>
  <c r="O223" i="1"/>
  <c r="O224" i="1"/>
  <c r="O208" i="1"/>
  <c r="O211" i="1"/>
  <c r="O222" i="1"/>
  <c r="O221" i="1"/>
  <c r="O201" i="1"/>
  <c r="O200" i="1"/>
  <c r="O225" i="1"/>
  <c r="O203" i="1"/>
  <c r="O195" i="1"/>
  <c r="O198" i="1"/>
  <c r="O194" i="1"/>
  <c r="O197" i="1"/>
  <c r="O232" i="1"/>
  <c r="O234" i="1"/>
  <c r="O235" i="1"/>
  <c r="O226" i="1"/>
  <c r="O240" i="1"/>
  <c r="O239" i="1"/>
  <c r="O242" i="1"/>
  <c r="O244" i="1"/>
  <c r="O256" i="1"/>
  <c r="O193" i="1"/>
  <c r="O233" i="1"/>
  <c r="O236" i="1"/>
  <c r="O237" i="1"/>
  <c r="O238" i="1"/>
  <c r="O241" i="1"/>
  <c r="O257" i="1"/>
  <c r="O191" i="1"/>
  <c r="O231" i="1"/>
  <c r="O243" i="1"/>
  <c r="O245" i="1"/>
  <c r="O227" i="1"/>
  <c r="O228" i="1"/>
  <c r="O252" i="1"/>
  <c r="O253" i="1"/>
  <c r="O215" i="1"/>
  <c r="O214" i="1"/>
  <c r="O202" i="1"/>
  <c r="O247" i="1"/>
  <c r="O250" i="1"/>
  <c r="O199" i="1"/>
  <c r="O196" i="1"/>
  <c r="O255" i="1"/>
  <c r="O254" i="1"/>
  <c r="O249" i="1"/>
  <c r="O248" i="1"/>
  <c r="O102" i="1"/>
  <c r="O103" i="1"/>
  <c r="O141" i="1"/>
  <c r="O139" i="1"/>
  <c r="O152" i="1"/>
  <c r="O181" i="1"/>
  <c r="O104" i="1"/>
  <c r="O140" i="1"/>
  <c r="O153" i="1"/>
  <c r="O129" i="1"/>
  <c r="O95" i="1"/>
  <c r="O93" i="1"/>
  <c r="O94" i="1"/>
  <c r="O178" i="1"/>
  <c r="O118" i="1"/>
  <c r="O116" i="1"/>
  <c r="O117" i="1"/>
  <c r="O148" i="1"/>
  <c r="O184" i="1"/>
  <c r="O187" i="1"/>
  <c r="O136" i="1"/>
  <c r="O162" i="1"/>
  <c r="O143" i="1"/>
  <c r="O145" i="1"/>
  <c r="O161" i="1"/>
  <c r="O179" i="1"/>
  <c r="O180" i="1"/>
  <c r="O149" i="1"/>
  <c r="O151" i="1"/>
  <c r="O163" i="1"/>
  <c r="O164" i="1"/>
  <c r="O144" i="1"/>
  <c r="O142" i="1"/>
  <c r="O97" i="1"/>
  <c r="O96" i="1"/>
  <c r="O138" i="1"/>
  <c r="O137" i="1"/>
  <c r="O183" i="1"/>
  <c r="O182" i="1"/>
  <c r="O131" i="1"/>
  <c r="O130" i="1"/>
  <c r="O186" i="1"/>
  <c r="O185" i="1"/>
  <c r="O160" i="1"/>
  <c r="O159" i="1"/>
  <c r="O105" i="1"/>
  <c r="O147" i="1"/>
  <c r="O146" i="1"/>
  <c r="O150" i="1"/>
  <c r="O89" i="1"/>
  <c r="O90" i="1"/>
  <c r="O88" i="1"/>
  <c r="O108" i="1"/>
  <c r="O110" i="1"/>
  <c r="O114" i="1"/>
  <c r="O154" i="1"/>
  <c r="O166" i="1"/>
  <c r="O172" i="1"/>
  <c r="O174" i="1"/>
  <c r="O121" i="1"/>
  <c r="O155" i="1"/>
  <c r="O134" i="1"/>
  <c r="O135" i="1"/>
  <c r="O165" i="1"/>
  <c r="O124" i="1"/>
  <c r="O91" i="1"/>
  <c r="O100" i="1"/>
  <c r="O98" i="1"/>
  <c r="O119" i="1"/>
  <c r="O99" i="1"/>
  <c r="O115" i="1"/>
  <c r="O120" i="1"/>
  <c r="O107" i="1"/>
  <c r="O106" i="1"/>
  <c r="O177" i="1"/>
  <c r="O176" i="1"/>
  <c r="O123" i="1"/>
  <c r="O122" i="1"/>
  <c r="O133" i="1"/>
  <c r="O132" i="1"/>
  <c r="O175" i="1"/>
  <c r="O173" i="1"/>
  <c r="O157" i="1"/>
  <c r="O156" i="1"/>
  <c r="O126" i="1"/>
  <c r="O125" i="1"/>
  <c r="O171" i="1"/>
  <c r="O168" i="1"/>
  <c r="O92" i="1"/>
  <c r="O101" i="1"/>
  <c r="O113" i="1"/>
  <c r="O112" i="1"/>
  <c r="O170" i="1"/>
  <c r="O111" i="1"/>
  <c r="O109" i="1"/>
  <c r="O169" i="1"/>
  <c r="O127" i="1"/>
  <c r="O128" i="1"/>
  <c r="O167" i="1"/>
  <c r="O158" i="1"/>
  <c r="O5" i="1"/>
  <c r="N6" i="1"/>
  <c r="N8" i="1"/>
  <c r="N14" i="1"/>
  <c r="N15" i="1"/>
  <c r="N33" i="1"/>
  <c r="N32" i="1"/>
  <c r="N47" i="1"/>
  <c r="N48" i="1"/>
  <c r="N49" i="1"/>
  <c r="N60" i="1"/>
  <c r="N61" i="1"/>
  <c r="N68" i="1"/>
  <c r="N70" i="1"/>
  <c r="N35" i="1"/>
  <c r="N36" i="1"/>
  <c r="N86" i="1"/>
  <c r="N29" i="1"/>
  <c r="N30" i="1"/>
  <c r="N62" i="1"/>
  <c r="N69" i="1"/>
  <c r="N71" i="1"/>
  <c r="N38" i="1"/>
  <c r="N25" i="1"/>
  <c r="N24" i="1"/>
  <c r="N75" i="1"/>
  <c r="N64" i="1"/>
  <c r="N65" i="1"/>
  <c r="N9" i="1"/>
  <c r="N10" i="1"/>
  <c r="N66" i="1"/>
  <c r="N76" i="1"/>
  <c r="N77" i="1"/>
  <c r="N58" i="1"/>
  <c r="N59" i="1"/>
  <c r="N73" i="1"/>
  <c r="N74" i="1"/>
  <c r="N52" i="1"/>
  <c r="N53" i="1"/>
  <c r="N51" i="1"/>
  <c r="N85" i="1"/>
  <c r="N84" i="1"/>
  <c r="N12" i="1"/>
  <c r="N13" i="1"/>
  <c r="N82" i="1"/>
  <c r="N81" i="1"/>
  <c r="N67" i="1"/>
  <c r="N18" i="1"/>
  <c r="N28" i="1"/>
  <c r="N43" i="1"/>
  <c r="N46" i="1"/>
  <c r="N79" i="1"/>
  <c r="N19" i="1"/>
  <c r="N37" i="1"/>
  <c r="N42" i="1"/>
  <c r="N27" i="1"/>
  <c r="N26" i="1"/>
  <c r="N72" i="1"/>
  <c r="N45" i="1"/>
  <c r="N63" i="1"/>
  <c r="N23" i="1"/>
  <c r="N50" i="1"/>
  <c r="N80" i="1"/>
  <c r="N16" i="1"/>
  <c r="N17" i="1"/>
  <c r="N40" i="1"/>
  <c r="N41" i="1"/>
  <c r="N44" i="1"/>
  <c r="N20" i="1"/>
  <c r="N21" i="1"/>
  <c r="N11" i="1"/>
  <c r="N39" i="1"/>
  <c r="N22" i="1"/>
  <c r="N34" i="1"/>
  <c r="N78" i="1"/>
  <c r="N31" i="1"/>
  <c r="N4" i="1"/>
  <c r="N54" i="1"/>
  <c r="N56" i="1"/>
  <c r="N83" i="1"/>
  <c r="N57" i="1"/>
  <c r="N55" i="1"/>
  <c r="N206" i="1"/>
  <c r="N213" i="1"/>
  <c r="N220" i="1"/>
  <c r="N229" i="1"/>
  <c r="N251" i="1"/>
  <c r="N189" i="1"/>
  <c r="N190" i="1"/>
  <c r="N262" i="1"/>
  <c r="N264" i="1"/>
  <c r="N259" i="1"/>
  <c r="N219" i="1"/>
  <c r="N218" i="1"/>
  <c r="N205" i="1"/>
  <c r="N260" i="1"/>
  <c r="N192" i="1"/>
  <c r="N246" i="1"/>
  <c r="N207" i="1"/>
  <c r="N210" i="1"/>
  <c r="N204" i="1"/>
  <c r="N261" i="1"/>
  <c r="N263" i="1"/>
  <c r="N216" i="1"/>
  <c r="N217" i="1"/>
  <c r="N230" i="1"/>
  <c r="N209" i="1"/>
  <c r="N212" i="1"/>
  <c r="N223" i="1"/>
  <c r="N224" i="1"/>
  <c r="N208" i="1"/>
  <c r="N211" i="1"/>
  <c r="N222" i="1"/>
  <c r="N221" i="1"/>
  <c r="N201" i="1"/>
  <c r="N200" i="1"/>
  <c r="N225" i="1"/>
  <c r="N203" i="1"/>
  <c r="N195" i="1"/>
  <c r="N198" i="1"/>
  <c r="N194" i="1"/>
  <c r="N197" i="1"/>
  <c r="N232" i="1"/>
  <c r="N234" i="1"/>
  <c r="N235" i="1"/>
  <c r="N226" i="1"/>
  <c r="N240" i="1"/>
  <c r="N239" i="1"/>
  <c r="N242" i="1"/>
  <c r="N244" i="1"/>
  <c r="N256" i="1"/>
  <c r="N193" i="1"/>
  <c r="N233" i="1"/>
  <c r="N236" i="1"/>
  <c r="N237" i="1"/>
  <c r="N238" i="1"/>
  <c r="N241" i="1"/>
  <c r="N257" i="1"/>
  <c r="N191" i="1"/>
  <c r="N231" i="1"/>
  <c r="N243" i="1"/>
  <c r="N245" i="1"/>
  <c r="N227" i="1"/>
  <c r="N228" i="1"/>
  <c r="N252" i="1"/>
  <c r="N253" i="1"/>
  <c r="N215" i="1"/>
  <c r="N214" i="1"/>
  <c r="N202" i="1"/>
  <c r="N247" i="1"/>
  <c r="N250" i="1"/>
  <c r="N199" i="1"/>
  <c r="N196" i="1"/>
  <c r="N255" i="1"/>
  <c r="N254" i="1"/>
  <c r="N249" i="1"/>
  <c r="N248" i="1"/>
  <c r="N102" i="1"/>
  <c r="N103" i="1"/>
  <c r="N141" i="1"/>
  <c r="N139" i="1"/>
  <c r="N152" i="1"/>
  <c r="N181" i="1"/>
  <c r="N104" i="1"/>
  <c r="N140" i="1"/>
  <c r="N153" i="1"/>
  <c r="N129" i="1"/>
  <c r="N95" i="1"/>
  <c r="N93" i="1"/>
  <c r="N94" i="1"/>
  <c r="N178" i="1"/>
  <c r="N118" i="1"/>
  <c r="N116" i="1"/>
  <c r="N117" i="1"/>
  <c r="N148" i="1"/>
  <c r="N184" i="1"/>
  <c r="N187" i="1"/>
  <c r="N136" i="1"/>
  <c r="N162" i="1"/>
  <c r="N143" i="1"/>
  <c r="N145" i="1"/>
  <c r="N161" i="1"/>
  <c r="N179" i="1"/>
  <c r="N180" i="1"/>
  <c r="N149" i="1"/>
  <c r="N151" i="1"/>
  <c r="N163" i="1"/>
  <c r="N164" i="1"/>
  <c r="N144" i="1"/>
  <c r="N142" i="1"/>
  <c r="N97" i="1"/>
  <c r="N96" i="1"/>
  <c r="N138" i="1"/>
  <c r="N137" i="1"/>
  <c r="N183" i="1"/>
  <c r="N182" i="1"/>
  <c r="N131" i="1"/>
  <c r="N130" i="1"/>
  <c r="N186" i="1"/>
  <c r="N185" i="1"/>
  <c r="N160" i="1"/>
  <c r="N159" i="1"/>
  <c r="N105" i="1"/>
  <c r="N147" i="1"/>
  <c r="N146" i="1"/>
  <c r="N150" i="1"/>
  <c r="N89" i="1"/>
  <c r="N90" i="1"/>
  <c r="N88" i="1"/>
  <c r="N108" i="1"/>
  <c r="N110" i="1"/>
  <c r="N114" i="1"/>
  <c r="N154" i="1"/>
  <c r="N166" i="1"/>
  <c r="N172" i="1"/>
  <c r="N174" i="1"/>
  <c r="N121" i="1"/>
  <c r="N155" i="1"/>
  <c r="N134" i="1"/>
  <c r="N135" i="1"/>
  <c r="N165" i="1"/>
  <c r="N124" i="1"/>
  <c r="N91" i="1"/>
  <c r="N100" i="1"/>
  <c r="N98" i="1"/>
  <c r="N119" i="1"/>
  <c r="N99" i="1"/>
  <c r="N115" i="1"/>
  <c r="N120" i="1"/>
  <c r="N107" i="1"/>
  <c r="N106" i="1"/>
  <c r="N177" i="1"/>
  <c r="N176" i="1"/>
  <c r="N123" i="1"/>
  <c r="N122" i="1"/>
  <c r="N133" i="1"/>
  <c r="N132" i="1"/>
  <c r="N175" i="1"/>
  <c r="N173" i="1"/>
  <c r="N157" i="1"/>
  <c r="N156" i="1"/>
  <c r="N126" i="1"/>
  <c r="N125" i="1"/>
  <c r="N171" i="1"/>
  <c r="N168" i="1"/>
  <c r="N92" i="1"/>
  <c r="N101" i="1"/>
  <c r="N113" i="1"/>
  <c r="N112" i="1"/>
  <c r="N170" i="1"/>
  <c r="N111" i="1"/>
  <c r="N109" i="1"/>
  <c r="N169" i="1"/>
  <c r="N127" i="1"/>
  <c r="N128" i="1"/>
  <c r="N167" i="1"/>
  <c r="N158" i="1"/>
  <c r="N5" i="1"/>
  <c r="M5" i="1"/>
  <c r="F56" i="1" l="1"/>
  <c r="G56" i="1"/>
  <c r="K56" i="1"/>
  <c r="H56" i="1"/>
  <c r="I56" i="1"/>
  <c r="F83" i="1"/>
  <c r="G83" i="1"/>
  <c r="K83" i="1"/>
  <c r="H83" i="1"/>
  <c r="I83" i="1"/>
  <c r="J83" i="1"/>
  <c r="F57" i="1"/>
  <c r="G57" i="1"/>
  <c r="K57" i="1"/>
  <c r="H57" i="1"/>
  <c r="I57" i="1"/>
  <c r="J57" i="1"/>
  <c r="K55" i="1"/>
  <c r="I55" i="1"/>
  <c r="G206" i="1"/>
  <c r="K206" i="1"/>
  <c r="H206" i="1"/>
  <c r="I206" i="1"/>
  <c r="J206" i="1"/>
  <c r="F213" i="1"/>
  <c r="G213" i="1"/>
  <c r="K213" i="1"/>
  <c r="I213" i="1"/>
  <c r="J213" i="1"/>
  <c r="H220" i="1"/>
  <c r="I220" i="1"/>
  <c r="J220" i="1"/>
  <c r="F229" i="1"/>
  <c r="G229" i="1"/>
  <c r="K229" i="1"/>
  <c r="H229" i="1"/>
  <c r="I229" i="1"/>
  <c r="F251" i="1"/>
  <c r="G251" i="1"/>
  <c r="K251" i="1"/>
  <c r="H251" i="1"/>
  <c r="I251" i="1"/>
  <c r="F189" i="1"/>
  <c r="G189" i="1"/>
  <c r="K189" i="1"/>
  <c r="H189" i="1"/>
  <c r="I189" i="1"/>
  <c r="J189" i="1"/>
  <c r="F190" i="1"/>
  <c r="G190" i="1"/>
  <c r="K190" i="1"/>
  <c r="H190" i="1"/>
  <c r="I190" i="1"/>
  <c r="F262" i="1"/>
  <c r="K262" i="1"/>
  <c r="I262" i="1"/>
  <c r="J262" i="1"/>
  <c r="F264" i="1"/>
  <c r="G264" i="1"/>
  <c r="K264" i="1"/>
  <c r="H264" i="1"/>
  <c r="I264" i="1"/>
  <c r="F259" i="1"/>
  <c r="K259" i="1"/>
  <c r="I259" i="1"/>
  <c r="J259" i="1"/>
  <c r="F219" i="1"/>
  <c r="G219" i="1"/>
  <c r="K219" i="1"/>
  <c r="H219" i="1"/>
  <c r="I219" i="1"/>
  <c r="J219" i="1"/>
  <c r="F218" i="1"/>
  <c r="G218" i="1"/>
  <c r="K218" i="1"/>
  <c r="H218" i="1"/>
  <c r="I218" i="1"/>
  <c r="K205" i="1"/>
  <c r="H205" i="1"/>
  <c r="I205" i="1"/>
  <c r="J205" i="1"/>
  <c r="F260" i="1"/>
  <c r="G260" i="1"/>
  <c r="K260" i="1"/>
  <c r="H260" i="1"/>
  <c r="I260" i="1"/>
  <c r="J260" i="1"/>
  <c r="K192" i="1"/>
  <c r="H192" i="1"/>
  <c r="I192" i="1"/>
  <c r="J192" i="1"/>
  <c r="F246" i="1"/>
  <c r="G246" i="1"/>
  <c r="K246" i="1"/>
  <c r="H246" i="1"/>
  <c r="I246" i="1"/>
  <c r="J246" i="1"/>
  <c r="G207" i="1"/>
  <c r="K207" i="1"/>
  <c r="I207" i="1"/>
  <c r="F210" i="1"/>
  <c r="G210" i="1"/>
  <c r="K210" i="1"/>
  <c r="H210" i="1"/>
  <c r="I210" i="1"/>
  <c r="J210" i="1"/>
  <c r="F204" i="1"/>
  <c r="G204" i="1"/>
  <c r="K204" i="1"/>
  <c r="I204" i="1"/>
  <c r="G261" i="1"/>
  <c r="K261" i="1"/>
  <c r="H261" i="1"/>
  <c r="I261" i="1"/>
  <c r="J261" i="1"/>
  <c r="F263" i="1"/>
  <c r="G263" i="1"/>
  <c r="K263" i="1"/>
  <c r="H263" i="1"/>
  <c r="I263" i="1"/>
  <c r="F216" i="1"/>
  <c r="G216" i="1"/>
  <c r="K216" i="1"/>
  <c r="I216" i="1"/>
  <c r="J216" i="1"/>
  <c r="F217" i="1"/>
  <c r="G217" i="1"/>
  <c r="K217" i="1"/>
  <c r="H217" i="1"/>
  <c r="I217" i="1"/>
  <c r="F230" i="1"/>
  <c r="G230" i="1"/>
  <c r="K230" i="1"/>
  <c r="H230" i="1"/>
  <c r="I230" i="1"/>
  <c r="G209" i="1"/>
  <c r="K209" i="1"/>
  <c r="H209" i="1"/>
  <c r="I209" i="1"/>
  <c r="J209" i="1"/>
  <c r="F212" i="1"/>
  <c r="G212" i="1"/>
  <c r="K212" i="1"/>
  <c r="H212" i="1"/>
  <c r="I212" i="1"/>
  <c r="J212" i="1"/>
  <c r="K223" i="1"/>
  <c r="I223" i="1"/>
  <c r="J223" i="1"/>
  <c r="F224" i="1"/>
  <c r="G224" i="1"/>
  <c r="H224" i="1"/>
  <c r="I224" i="1"/>
  <c r="I208" i="1"/>
  <c r="G211" i="1"/>
  <c r="K211" i="1"/>
  <c r="H211" i="1"/>
  <c r="I211" i="1"/>
  <c r="J211" i="1"/>
  <c r="G222" i="1"/>
  <c r="K222" i="1"/>
  <c r="I222" i="1"/>
  <c r="K221" i="1"/>
  <c r="I221" i="1"/>
  <c r="J221" i="1"/>
  <c r="F201" i="1"/>
  <c r="G201" i="1"/>
  <c r="K201" i="1"/>
  <c r="I201" i="1"/>
  <c r="F200" i="1"/>
  <c r="G200" i="1"/>
  <c r="K200" i="1"/>
  <c r="H200" i="1"/>
  <c r="I200" i="1"/>
  <c r="J200" i="1"/>
  <c r="F225" i="1"/>
  <c r="G225" i="1"/>
  <c r="K225" i="1"/>
  <c r="H225" i="1"/>
  <c r="I225" i="1"/>
  <c r="J225" i="1"/>
  <c r="K203" i="1"/>
  <c r="H203" i="1"/>
  <c r="I203" i="1"/>
  <c r="J203" i="1"/>
  <c r="J54" i="1"/>
  <c r="I54" i="1"/>
  <c r="H54" i="1"/>
  <c r="K54" i="1"/>
  <c r="F28" i="1"/>
  <c r="G28" i="1"/>
  <c r="K28" i="1"/>
  <c r="I28" i="1"/>
  <c r="J28" i="1"/>
  <c r="F43" i="1"/>
  <c r="G43" i="1"/>
  <c r="K43" i="1"/>
  <c r="H43" i="1"/>
  <c r="I43" i="1"/>
  <c r="J43" i="1"/>
  <c r="F46" i="1"/>
  <c r="G46" i="1"/>
  <c r="J46" i="1"/>
  <c r="F79" i="1"/>
  <c r="G79" i="1"/>
  <c r="K79" i="1"/>
  <c r="H79" i="1"/>
  <c r="I79" i="1"/>
  <c r="J79" i="1"/>
  <c r="F19" i="1"/>
  <c r="G19" i="1"/>
  <c r="K19" i="1"/>
  <c r="I19" i="1"/>
  <c r="J19" i="1"/>
  <c r="F37" i="1"/>
  <c r="G37" i="1"/>
  <c r="K37" i="1"/>
  <c r="H37" i="1"/>
  <c r="I37" i="1"/>
  <c r="J37" i="1"/>
  <c r="F42" i="1"/>
  <c r="G42" i="1"/>
  <c r="J42" i="1"/>
  <c r="F27" i="1"/>
  <c r="G27" i="1"/>
  <c r="K27" i="1"/>
  <c r="J27" i="1"/>
  <c r="F26" i="1"/>
  <c r="G26" i="1"/>
  <c r="K26" i="1"/>
  <c r="H26" i="1"/>
  <c r="I26" i="1"/>
  <c r="J26" i="1"/>
  <c r="G72" i="1"/>
  <c r="F45" i="1"/>
  <c r="G45" i="1"/>
  <c r="K45" i="1"/>
  <c r="H45" i="1"/>
  <c r="I45" i="1"/>
  <c r="J45" i="1"/>
  <c r="F63" i="1"/>
  <c r="G63" i="1"/>
  <c r="K63" i="1"/>
  <c r="H63" i="1"/>
  <c r="I63" i="1"/>
  <c r="J63" i="1"/>
  <c r="F23" i="1"/>
  <c r="G23" i="1"/>
  <c r="K23" i="1"/>
  <c r="I23" i="1"/>
  <c r="J23" i="1"/>
  <c r="F50" i="1"/>
  <c r="G50" i="1"/>
  <c r="K50" i="1"/>
  <c r="H50" i="1"/>
  <c r="F80" i="1"/>
  <c r="G80" i="1"/>
  <c r="J80" i="1"/>
  <c r="F16" i="1"/>
  <c r="G16" i="1"/>
  <c r="K16" i="1"/>
  <c r="H16" i="1"/>
  <c r="I16" i="1"/>
  <c r="J16" i="1"/>
  <c r="F17" i="1"/>
  <c r="G17" i="1"/>
  <c r="K17" i="1"/>
  <c r="H17" i="1"/>
  <c r="I17" i="1"/>
  <c r="J17" i="1"/>
  <c r="F40" i="1"/>
  <c r="G40" i="1"/>
  <c r="K40" i="1"/>
  <c r="H40" i="1"/>
  <c r="I40" i="1"/>
  <c r="J40" i="1"/>
  <c r="F41" i="1"/>
  <c r="G41" i="1"/>
  <c r="K41" i="1"/>
  <c r="H41" i="1"/>
  <c r="J41" i="1"/>
  <c r="F44" i="1"/>
  <c r="G44" i="1"/>
  <c r="I44" i="1"/>
  <c r="J44" i="1"/>
  <c r="F20" i="1"/>
  <c r="G20" i="1"/>
  <c r="K20" i="1"/>
  <c r="H20" i="1"/>
  <c r="I20" i="1"/>
  <c r="F21" i="1"/>
  <c r="G21" i="1"/>
  <c r="H21" i="1"/>
  <c r="I21" i="1"/>
  <c r="J21" i="1"/>
  <c r="K11" i="1"/>
  <c r="H11" i="1"/>
  <c r="I11" i="1"/>
  <c r="J11" i="1"/>
  <c r="F39" i="1"/>
  <c r="G39" i="1"/>
  <c r="K39" i="1"/>
  <c r="H39" i="1"/>
  <c r="G22" i="1"/>
  <c r="K22" i="1"/>
  <c r="I22" i="1"/>
  <c r="J22" i="1"/>
  <c r="F34" i="1"/>
  <c r="G34" i="1"/>
  <c r="K34" i="1"/>
  <c r="H34" i="1"/>
  <c r="I34" i="1"/>
  <c r="F78" i="1"/>
  <c r="G78" i="1"/>
  <c r="J78" i="1"/>
  <c r="F31" i="1"/>
  <c r="G31" i="1"/>
  <c r="K31" i="1"/>
  <c r="H31" i="1"/>
  <c r="I31" i="1"/>
  <c r="J31" i="1"/>
  <c r="F4" i="1"/>
  <c r="G4" i="1"/>
  <c r="K4" i="1"/>
  <c r="H4" i="1"/>
  <c r="I4" i="1"/>
  <c r="H18" i="1"/>
  <c r="K18" i="1"/>
  <c r="G18" i="1"/>
  <c r="F18" i="1"/>
  <c r="F103" i="1"/>
  <c r="G103" i="1"/>
  <c r="K103" i="1"/>
  <c r="H103" i="1"/>
  <c r="I103" i="1"/>
  <c r="J103" i="1"/>
  <c r="F141" i="1"/>
  <c r="G141" i="1"/>
  <c r="K141" i="1"/>
  <c r="H141" i="1"/>
  <c r="I141" i="1"/>
  <c r="F139" i="1"/>
  <c r="G139" i="1"/>
  <c r="K139" i="1"/>
  <c r="H139" i="1"/>
  <c r="I139" i="1"/>
  <c r="J139" i="1"/>
  <c r="F152" i="1"/>
  <c r="G152" i="1"/>
  <c r="K152" i="1"/>
  <c r="H152" i="1"/>
  <c r="I152" i="1"/>
  <c r="J152" i="1"/>
  <c r="F181" i="1"/>
  <c r="G181" i="1"/>
  <c r="K181" i="1"/>
  <c r="I181" i="1"/>
  <c r="J181" i="1"/>
  <c r="F104" i="1"/>
  <c r="G104" i="1"/>
  <c r="K104" i="1"/>
  <c r="H104" i="1"/>
  <c r="I104" i="1"/>
  <c r="J104" i="1"/>
  <c r="F140" i="1"/>
  <c r="G140" i="1"/>
  <c r="K140" i="1"/>
  <c r="I140" i="1"/>
  <c r="J140" i="1"/>
  <c r="F153" i="1"/>
  <c r="G153" i="1"/>
  <c r="K153" i="1"/>
  <c r="H153" i="1"/>
  <c r="I153" i="1"/>
  <c r="J153" i="1"/>
  <c r="F129" i="1"/>
  <c r="G129" i="1"/>
  <c r="K129" i="1"/>
  <c r="H129" i="1"/>
  <c r="I129" i="1"/>
  <c r="F95" i="1"/>
  <c r="G95" i="1"/>
  <c r="K95" i="1"/>
  <c r="H95" i="1"/>
  <c r="I95" i="1"/>
  <c r="J95" i="1"/>
  <c r="F93" i="1"/>
  <c r="G93" i="1"/>
  <c r="K93" i="1"/>
  <c r="F94" i="1"/>
  <c r="G94" i="1"/>
  <c r="K94" i="1"/>
  <c r="H94" i="1"/>
  <c r="I94" i="1"/>
  <c r="J94" i="1"/>
  <c r="F178" i="1"/>
  <c r="G178" i="1"/>
  <c r="K178" i="1"/>
  <c r="H178" i="1"/>
  <c r="I178" i="1"/>
  <c r="J178" i="1"/>
  <c r="F118" i="1"/>
  <c r="G118" i="1"/>
  <c r="K118" i="1"/>
  <c r="H118" i="1"/>
  <c r="I118" i="1"/>
  <c r="J118" i="1"/>
  <c r="F116" i="1"/>
  <c r="G116" i="1"/>
  <c r="K116" i="1"/>
  <c r="H116" i="1"/>
  <c r="I116" i="1"/>
  <c r="J116" i="1"/>
  <c r="F117" i="1"/>
  <c r="G117" i="1"/>
  <c r="K117" i="1"/>
  <c r="H117" i="1"/>
  <c r="I117" i="1"/>
  <c r="J117" i="1"/>
  <c r="F148" i="1"/>
  <c r="G148" i="1"/>
  <c r="K148" i="1"/>
  <c r="H148" i="1"/>
  <c r="I148" i="1"/>
  <c r="J148" i="1"/>
  <c r="F184" i="1"/>
  <c r="G184" i="1"/>
  <c r="K184" i="1"/>
  <c r="H184" i="1"/>
  <c r="I184" i="1"/>
  <c r="J184" i="1"/>
  <c r="F187" i="1"/>
  <c r="G187" i="1"/>
  <c r="K187" i="1"/>
  <c r="H187" i="1"/>
  <c r="I187" i="1"/>
  <c r="J187" i="1"/>
  <c r="F136" i="1"/>
  <c r="G136" i="1"/>
  <c r="K136" i="1"/>
  <c r="H136" i="1"/>
  <c r="I136" i="1"/>
  <c r="J136" i="1"/>
  <c r="F162" i="1"/>
  <c r="G162" i="1"/>
  <c r="K162" i="1"/>
  <c r="I162" i="1"/>
  <c r="J162" i="1"/>
  <c r="F143" i="1"/>
  <c r="G143" i="1"/>
  <c r="K143" i="1"/>
  <c r="H143" i="1"/>
  <c r="I143" i="1"/>
  <c r="J143" i="1"/>
  <c r="F145" i="1"/>
  <c r="G145" i="1"/>
  <c r="K145" i="1"/>
  <c r="H145" i="1"/>
  <c r="I145" i="1"/>
  <c r="J145" i="1"/>
  <c r="F161" i="1"/>
  <c r="G161" i="1"/>
  <c r="K161" i="1"/>
  <c r="H161" i="1"/>
  <c r="I161" i="1"/>
  <c r="J161" i="1"/>
  <c r="F179" i="1"/>
  <c r="G179" i="1"/>
  <c r="K179" i="1"/>
  <c r="H179" i="1"/>
  <c r="I179" i="1"/>
  <c r="J179" i="1"/>
  <c r="F180" i="1"/>
  <c r="G180" i="1"/>
  <c r="K180" i="1"/>
  <c r="H180" i="1"/>
  <c r="I180" i="1"/>
  <c r="J180" i="1"/>
  <c r="G149" i="1"/>
  <c r="K149" i="1"/>
  <c r="H149" i="1"/>
  <c r="I149" i="1"/>
  <c r="J149" i="1"/>
  <c r="F151" i="1"/>
  <c r="G151" i="1"/>
  <c r="K151" i="1"/>
  <c r="I151" i="1"/>
  <c r="J151" i="1"/>
  <c r="F163" i="1"/>
  <c r="G163" i="1"/>
  <c r="K163" i="1"/>
  <c r="H163" i="1"/>
  <c r="I163" i="1"/>
  <c r="J163" i="1"/>
  <c r="F164" i="1"/>
  <c r="G164" i="1"/>
  <c r="K164" i="1"/>
  <c r="H164" i="1"/>
  <c r="I164" i="1"/>
  <c r="J164" i="1"/>
  <c r="F144" i="1"/>
  <c r="G144" i="1"/>
  <c r="H144" i="1"/>
  <c r="I144" i="1"/>
  <c r="J144" i="1"/>
  <c r="F142" i="1"/>
  <c r="G142" i="1"/>
  <c r="K142" i="1"/>
  <c r="H142" i="1"/>
  <c r="I142" i="1"/>
  <c r="J142" i="1"/>
  <c r="G97" i="1"/>
  <c r="K97" i="1"/>
  <c r="H97" i="1"/>
  <c r="I97" i="1"/>
  <c r="F96" i="1"/>
  <c r="G96" i="1"/>
  <c r="K96" i="1"/>
  <c r="I96" i="1"/>
  <c r="J96" i="1"/>
  <c r="F138" i="1"/>
  <c r="G138" i="1"/>
  <c r="K138" i="1"/>
  <c r="I138" i="1"/>
  <c r="J138" i="1"/>
  <c r="F137" i="1"/>
  <c r="G137" i="1"/>
  <c r="K137" i="1"/>
  <c r="I137" i="1"/>
  <c r="J137" i="1"/>
  <c r="F183" i="1"/>
  <c r="G183" i="1"/>
  <c r="K183" i="1"/>
  <c r="H183" i="1"/>
  <c r="I183" i="1"/>
  <c r="J183" i="1"/>
  <c r="F182" i="1"/>
  <c r="G182" i="1"/>
  <c r="K182" i="1"/>
  <c r="H182" i="1"/>
  <c r="I182" i="1"/>
  <c r="J182" i="1"/>
  <c r="F131" i="1"/>
  <c r="G131" i="1"/>
  <c r="K131" i="1"/>
  <c r="H131" i="1"/>
  <c r="I131" i="1"/>
  <c r="J131" i="1"/>
  <c r="G130" i="1"/>
  <c r="K130" i="1"/>
  <c r="H130" i="1"/>
  <c r="I130" i="1"/>
  <c r="F186" i="1"/>
  <c r="G186" i="1"/>
  <c r="K186" i="1"/>
  <c r="H186" i="1"/>
  <c r="I186" i="1"/>
  <c r="J186" i="1"/>
  <c r="F185" i="1"/>
  <c r="G185" i="1"/>
  <c r="K185" i="1"/>
  <c r="H185" i="1"/>
  <c r="I185" i="1"/>
  <c r="J185" i="1"/>
  <c r="F160" i="1"/>
  <c r="G160" i="1"/>
  <c r="K160" i="1"/>
  <c r="H160" i="1"/>
  <c r="I160" i="1"/>
  <c r="J160" i="1"/>
  <c r="F159" i="1"/>
  <c r="G159" i="1"/>
  <c r="K159" i="1"/>
  <c r="H159" i="1"/>
  <c r="I159" i="1"/>
  <c r="J159" i="1"/>
  <c r="F105" i="1"/>
  <c r="G105" i="1"/>
  <c r="K105" i="1"/>
  <c r="H105" i="1"/>
  <c r="I105" i="1"/>
  <c r="J105" i="1"/>
  <c r="F147" i="1"/>
  <c r="G147" i="1"/>
  <c r="H147" i="1"/>
  <c r="I147" i="1"/>
  <c r="J147" i="1"/>
  <c r="G146" i="1"/>
  <c r="K146" i="1"/>
  <c r="H146" i="1"/>
  <c r="I146" i="1"/>
  <c r="F150" i="1"/>
  <c r="G150" i="1"/>
  <c r="K150" i="1"/>
  <c r="H150" i="1"/>
  <c r="I150" i="1"/>
  <c r="J102" i="1"/>
  <c r="I102" i="1"/>
  <c r="H102" i="1"/>
  <c r="K102" i="1"/>
  <c r="G102" i="1"/>
  <c r="F90" i="1"/>
  <c r="G90" i="1"/>
  <c r="K90" i="1"/>
  <c r="H90" i="1"/>
  <c r="I90" i="1"/>
  <c r="J90" i="1"/>
  <c r="F88" i="1"/>
  <c r="K88" i="1"/>
  <c r="H88" i="1"/>
  <c r="I88" i="1"/>
  <c r="J88" i="1"/>
  <c r="F108" i="1"/>
  <c r="G108" i="1"/>
  <c r="K108" i="1"/>
  <c r="H108" i="1"/>
  <c r="I108" i="1"/>
  <c r="J108" i="1"/>
  <c r="F110" i="1"/>
  <c r="G110" i="1"/>
  <c r="K110" i="1"/>
  <c r="H110" i="1"/>
  <c r="I110" i="1"/>
  <c r="J110" i="1"/>
  <c r="F114" i="1"/>
  <c r="G114" i="1"/>
  <c r="K114" i="1"/>
  <c r="H114" i="1"/>
  <c r="I114" i="1"/>
  <c r="J114" i="1"/>
  <c r="F154" i="1"/>
  <c r="G154" i="1"/>
  <c r="K154" i="1"/>
  <c r="H154" i="1"/>
  <c r="I154" i="1"/>
  <c r="J154" i="1"/>
  <c r="F166" i="1"/>
  <c r="G166" i="1"/>
  <c r="K166" i="1"/>
  <c r="H166" i="1"/>
  <c r="I166" i="1"/>
  <c r="J166" i="1"/>
  <c r="F172" i="1"/>
  <c r="G172" i="1"/>
  <c r="K172" i="1"/>
  <c r="H172" i="1"/>
  <c r="I172" i="1"/>
  <c r="J172" i="1"/>
  <c r="F174" i="1"/>
  <c r="G174" i="1"/>
  <c r="K174" i="1"/>
  <c r="H174" i="1"/>
  <c r="I174" i="1"/>
  <c r="J174" i="1"/>
  <c r="F121" i="1"/>
  <c r="G121" i="1"/>
  <c r="K121" i="1"/>
  <c r="H121" i="1"/>
  <c r="I121" i="1"/>
  <c r="J121" i="1"/>
  <c r="F155" i="1"/>
  <c r="G155" i="1"/>
  <c r="K155" i="1"/>
  <c r="H155" i="1"/>
  <c r="I155" i="1"/>
  <c r="J155" i="1"/>
  <c r="F134" i="1"/>
  <c r="G134" i="1"/>
  <c r="K134" i="1"/>
  <c r="H134" i="1"/>
  <c r="I134" i="1"/>
  <c r="J134" i="1"/>
  <c r="F135" i="1"/>
  <c r="G135" i="1"/>
  <c r="K135" i="1"/>
  <c r="H135" i="1"/>
  <c r="I135" i="1"/>
  <c r="J135" i="1"/>
  <c r="F165" i="1"/>
  <c r="G165" i="1"/>
  <c r="K165" i="1"/>
  <c r="H165" i="1"/>
  <c r="I165" i="1"/>
  <c r="J165" i="1"/>
  <c r="F124" i="1"/>
  <c r="G124" i="1"/>
  <c r="K124" i="1"/>
  <c r="H124" i="1"/>
  <c r="I124" i="1"/>
  <c r="J124" i="1"/>
  <c r="F91" i="1"/>
  <c r="G91" i="1"/>
  <c r="K91" i="1"/>
  <c r="H91" i="1"/>
  <c r="I91" i="1"/>
  <c r="J91" i="1"/>
  <c r="F100" i="1"/>
  <c r="G100" i="1"/>
  <c r="K100" i="1"/>
  <c r="H100" i="1"/>
  <c r="I100" i="1"/>
  <c r="J100" i="1"/>
  <c r="F98" i="1"/>
  <c r="G98" i="1"/>
  <c r="K98" i="1"/>
  <c r="H98" i="1"/>
  <c r="I98" i="1"/>
  <c r="J98" i="1"/>
  <c r="F119" i="1"/>
  <c r="G119" i="1"/>
  <c r="K119" i="1"/>
  <c r="H119" i="1"/>
  <c r="I119" i="1"/>
  <c r="J119" i="1"/>
  <c r="F99" i="1"/>
  <c r="G99" i="1"/>
  <c r="K99" i="1"/>
  <c r="H99" i="1"/>
  <c r="I99" i="1"/>
  <c r="J99" i="1"/>
  <c r="F115" i="1"/>
  <c r="G115" i="1"/>
  <c r="K115" i="1"/>
  <c r="H115" i="1"/>
  <c r="I115" i="1"/>
  <c r="J115" i="1"/>
  <c r="F120" i="1"/>
  <c r="G120" i="1"/>
  <c r="K120" i="1"/>
  <c r="H120" i="1"/>
  <c r="I120" i="1"/>
  <c r="J120" i="1"/>
  <c r="F107" i="1"/>
  <c r="G107" i="1"/>
  <c r="K107" i="1"/>
  <c r="H107" i="1"/>
  <c r="I107" i="1"/>
  <c r="J107" i="1"/>
  <c r="F106" i="1"/>
  <c r="G106" i="1"/>
  <c r="K106" i="1"/>
  <c r="H106" i="1"/>
  <c r="I106" i="1"/>
  <c r="J106" i="1"/>
  <c r="F177" i="1"/>
  <c r="G177" i="1"/>
  <c r="K177" i="1"/>
  <c r="H177" i="1"/>
  <c r="I177" i="1"/>
  <c r="J177" i="1"/>
  <c r="F176" i="1"/>
  <c r="G176" i="1"/>
  <c r="K176" i="1"/>
  <c r="H176" i="1"/>
  <c r="I176" i="1"/>
  <c r="J176" i="1"/>
  <c r="F123" i="1"/>
  <c r="G123" i="1"/>
  <c r="K123" i="1"/>
  <c r="H123" i="1"/>
  <c r="I123" i="1"/>
  <c r="J123" i="1"/>
  <c r="F122" i="1"/>
  <c r="G122" i="1"/>
  <c r="K122" i="1"/>
  <c r="H122" i="1"/>
  <c r="I122" i="1"/>
  <c r="J122" i="1"/>
  <c r="F133" i="1"/>
  <c r="G133" i="1"/>
  <c r="K133" i="1"/>
  <c r="H133" i="1"/>
  <c r="I133" i="1"/>
  <c r="J133" i="1"/>
  <c r="F132" i="1"/>
  <c r="G132" i="1"/>
  <c r="K132" i="1"/>
  <c r="H132" i="1"/>
  <c r="I132" i="1"/>
  <c r="J132" i="1"/>
  <c r="F175" i="1"/>
  <c r="G175" i="1"/>
  <c r="K175" i="1"/>
  <c r="H175" i="1"/>
  <c r="I175" i="1"/>
  <c r="J175" i="1"/>
  <c r="F173" i="1"/>
  <c r="G173" i="1"/>
  <c r="K173" i="1"/>
  <c r="H173" i="1"/>
  <c r="I173" i="1"/>
  <c r="J173" i="1"/>
  <c r="F157" i="1"/>
  <c r="G157" i="1"/>
  <c r="K157" i="1"/>
  <c r="H157" i="1"/>
  <c r="I157" i="1"/>
  <c r="J157" i="1"/>
  <c r="F156" i="1"/>
  <c r="G156" i="1"/>
  <c r="K156" i="1"/>
  <c r="H156" i="1"/>
  <c r="I156" i="1"/>
  <c r="J156" i="1"/>
  <c r="F126" i="1"/>
  <c r="G126" i="1"/>
  <c r="K126" i="1"/>
  <c r="H126" i="1"/>
  <c r="I126" i="1"/>
  <c r="J126" i="1"/>
  <c r="F125" i="1"/>
  <c r="G125" i="1"/>
  <c r="K125" i="1"/>
  <c r="H125" i="1"/>
  <c r="I125" i="1"/>
  <c r="J125" i="1"/>
  <c r="F171" i="1"/>
  <c r="G171" i="1"/>
  <c r="K171" i="1"/>
  <c r="H171" i="1"/>
  <c r="I171" i="1"/>
  <c r="J171" i="1"/>
  <c r="F168" i="1"/>
  <c r="G168" i="1"/>
  <c r="K168" i="1"/>
  <c r="H168" i="1"/>
  <c r="I168" i="1"/>
  <c r="J168" i="1"/>
  <c r="F92" i="1"/>
  <c r="G92" i="1"/>
  <c r="K92" i="1"/>
  <c r="H92" i="1"/>
  <c r="I92" i="1"/>
  <c r="J92" i="1"/>
  <c r="F101" i="1"/>
  <c r="G101" i="1"/>
  <c r="K101" i="1"/>
  <c r="H101" i="1"/>
  <c r="I101" i="1"/>
  <c r="J101" i="1"/>
  <c r="G113" i="1"/>
  <c r="K113" i="1"/>
  <c r="H113" i="1"/>
  <c r="I113" i="1"/>
  <c r="J113" i="1"/>
  <c r="F112" i="1"/>
  <c r="G112" i="1"/>
  <c r="K112" i="1"/>
  <c r="H112" i="1"/>
  <c r="I112" i="1"/>
  <c r="J112" i="1"/>
  <c r="F170" i="1"/>
  <c r="G170" i="1"/>
  <c r="K170" i="1"/>
  <c r="H170" i="1"/>
  <c r="I170" i="1"/>
  <c r="J170" i="1"/>
  <c r="F111" i="1"/>
  <c r="G111" i="1"/>
  <c r="K111" i="1"/>
  <c r="H111" i="1"/>
  <c r="I111" i="1"/>
  <c r="J111" i="1"/>
  <c r="F109" i="1"/>
  <c r="G109" i="1"/>
  <c r="K109" i="1"/>
  <c r="H109" i="1"/>
  <c r="I109" i="1"/>
  <c r="J109" i="1"/>
  <c r="F169" i="1"/>
  <c r="G169" i="1"/>
  <c r="K169" i="1"/>
  <c r="H169" i="1"/>
  <c r="I169" i="1"/>
  <c r="J169" i="1"/>
  <c r="F127" i="1"/>
  <c r="G127" i="1"/>
  <c r="K127" i="1"/>
  <c r="H127" i="1"/>
  <c r="I127" i="1"/>
  <c r="J127" i="1"/>
  <c r="F128" i="1"/>
  <c r="G128" i="1"/>
  <c r="K128" i="1"/>
  <c r="I128" i="1"/>
  <c r="J128" i="1"/>
  <c r="F167" i="1"/>
  <c r="G167" i="1"/>
  <c r="K167" i="1"/>
  <c r="H167" i="1"/>
  <c r="I167" i="1"/>
  <c r="J167" i="1"/>
  <c r="F158" i="1"/>
  <c r="G158" i="1"/>
  <c r="K158" i="1"/>
  <c r="H158" i="1"/>
  <c r="I158" i="1"/>
  <c r="J158" i="1"/>
  <c r="J89" i="1"/>
  <c r="I89" i="1"/>
  <c r="H89" i="1"/>
  <c r="K89" i="1"/>
  <c r="G89" i="1"/>
  <c r="F89" i="1"/>
  <c r="F198" i="1"/>
  <c r="G198" i="1"/>
  <c r="K198" i="1"/>
  <c r="H198" i="1"/>
  <c r="I198" i="1"/>
  <c r="J198" i="1"/>
  <c r="F194" i="1"/>
  <c r="G194" i="1"/>
  <c r="K194" i="1"/>
  <c r="H194" i="1"/>
  <c r="I194" i="1"/>
  <c r="J194" i="1"/>
  <c r="F197" i="1"/>
  <c r="G197" i="1"/>
  <c r="K197" i="1"/>
  <c r="H197" i="1"/>
  <c r="I197" i="1"/>
  <c r="J197" i="1"/>
  <c r="F232" i="1"/>
  <c r="G232" i="1"/>
  <c r="K232" i="1"/>
  <c r="H232" i="1"/>
  <c r="I232" i="1"/>
  <c r="J232" i="1"/>
  <c r="F234" i="1"/>
  <c r="G234" i="1"/>
  <c r="K234" i="1"/>
  <c r="H234" i="1"/>
  <c r="I234" i="1"/>
  <c r="J234" i="1"/>
  <c r="F235" i="1"/>
  <c r="G235" i="1"/>
  <c r="K235" i="1"/>
  <c r="H235" i="1"/>
  <c r="I235" i="1"/>
  <c r="J235" i="1"/>
  <c r="F226" i="1"/>
  <c r="G226" i="1"/>
  <c r="K226" i="1"/>
  <c r="H226" i="1"/>
  <c r="I226" i="1"/>
  <c r="J226" i="1"/>
  <c r="F240" i="1"/>
  <c r="G240" i="1"/>
  <c r="K240" i="1"/>
  <c r="H240" i="1"/>
  <c r="I240" i="1"/>
  <c r="J240" i="1"/>
  <c r="F239" i="1"/>
  <c r="G239" i="1"/>
  <c r="K239" i="1"/>
  <c r="H239" i="1"/>
  <c r="I239" i="1"/>
  <c r="J239" i="1"/>
  <c r="F242" i="1"/>
  <c r="G242" i="1"/>
  <c r="K242" i="1"/>
  <c r="H242" i="1"/>
  <c r="I242" i="1"/>
  <c r="J242" i="1"/>
  <c r="F244" i="1"/>
  <c r="G244" i="1"/>
  <c r="K244" i="1"/>
  <c r="H244" i="1"/>
  <c r="I244" i="1"/>
  <c r="J244" i="1"/>
  <c r="F256" i="1"/>
  <c r="G256" i="1"/>
  <c r="K256" i="1"/>
  <c r="H256" i="1"/>
  <c r="I256" i="1"/>
  <c r="J256" i="1"/>
  <c r="F193" i="1"/>
  <c r="G193" i="1"/>
  <c r="K193" i="1"/>
  <c r="H193" i="1"/>
  <c r="I193" i="1"/>
  <c r="J193" i="1"/>
  <c r="F233" i="1"/>
  <c r="G233" i="1"/>
  <c r="K233" i="1"/>
  <c r="H233" i="1"/>
  <c r="I233" i="1"/>
  <c r="J233" i="1"/>
  <c r="F236" i="1"/>
  <c r="G236" i="1"/>
  <c r="K236" i="1"/>
  <c r="H236" i="1"/>
  <c r="I236" i="1"/>
  <c r="J236" i="1"/>
  <c r="F237" i="1"/>
  <c r="G237" i="1"/>
  <c r="K237" i="1"/>
  <c r="H237" i="1"/>
  <c r="I237" i="1"/>
  <c r="J237" i="1"/>
  <c r="F238" i="1"/>
  <c r="G238" i="1"/>
  <c r="K238" i="1"/>
  <c r="H238" i="1"/>
  <c r="I238" i="1"/>
  <c r="J238" i="1"/>
  <c r="F241" i="1"/>
  <c r="G241" i="1"/>
  <c r="K241" i="1"/>
  <c r="H241" i="1"/>
  <c r="I241" i="1"/>
  <c r="J241" i="1"/>
  <c r="F257" i="1"/>
  <c r="G257" i="1"/>
  <c r="K257" i="1"/>
  <c r="H257" i="1"/>
  <c r="I257" i="1"/>
  <c r="J257" i="1"/>
  <c r="F191" i="1"/>
  <c r="G191" i="1"/>
  <c r="K191" i="1"/>
  <c r="H191" i="1"/>
  <c r="I191" i="1"/>
  <c r="J191" i="1"/>
  <c r="F231" i="1"/>
  <c r="G231" i="1"/>
  <c r="K231" i="1"/>
  <c r="H231" i="1"/>
  <c r="I231" i="1"/>
  <c r="J231" i="1"/>
  <c r="F243" i="1"/>
  <c r="G243" i="1"/>
  <c r="K243" i="1"/>
  <c r="H243" i="1"/>
  <c r="I243" i="1"/>
  <c r="J243" i="1"/>
  <c r="F245" i="1"/>
  <c r="G245" i="1"/>
  <c r="K245" i="1"/>
  <c r="H245" i="1"/>
  <c r="I245" i="1"/>
  <c r="J245" i="1"/>
  <c r="F227" i="1"/>
  <c r="G227" i="1"/>
  <c r="K227" i="1"/>
  <c r="H227" i="1"/>
  <c r="I227" i="1"/>
  <c r="J227" i="1"/>
  <c r="F228" i="1"/>
  <c r="G228" i="1"/>
  <c r="K228" i="1"/>
  <c r="H228" i="1"/>
  <c r="I228" i="1"/>
  <c r="J228" i="1"/>
  <c r="F252" i="1"/>
  <c r="G252" i="1"/>
  <c r="K252" i="1"/>
  <c r="H252" i="1"/>
  <c r="I252" i="1"/>
  <c r="J252" i="1"/>
  <c r="F253" i="1"/>
  <c r="G253" i="1"/>
  <c r="K253" i="1"/>
  <c r="H253" i="1"/>
  <c r="I253" i="1"/>
  <c r="J253" i="1"/>
  <c r="F215" i="1"/>
  <c r="G215" i="1"/>
  <c r="K215" i="1"/>
  <c r="H215" i="1"/>
  <c r="I215" i="1"/>
  <c r="J215" i="1"/>
  <c r="F214" i="1"/>
  <c r="G214" i="1"/>
  <c r="K214" i="1"/>
  <c r="H214" i="1"/>
  <c r="I214" i="1"/>
  <c r="J214" i="1"/>
  <c r="F202" i="1"/>
  <c r="G202" i="1"/>
  <c r="K202" i="1"/>
  <c r="H202" i="1"/>
  <c r="I202" i="1"/>
  <c r="J202" i="1"/>
  <c r="F247" i="1"/>
  <c r="G247" i="1"/>
  <c r="K247" i="1"/>
  <c r="H247" i="1"/>
  <c r="I247" i="1"/>
  <c r="J247" i="1"/>
  <c r="F250" i="1"/>
  <c r="G250" i="1"/>
  <c r="K250" i="1"/>
  <c r="H250" i="1"/>
  <c r="I250" i="1"/>
  <c r="J250" i="1"/>
  <c r="F199" i="1"/>
  <c r="G199" i="1"/>
  <c r="K199" i="1"/>
  <c r="H199" i="1"/>
  <c r="I199" i="1"/>
  <c r="J199" i="1"/>
  <c r="F196" i="1"/>
  <c r="G196" i="1"/>
  <c r="K196" i="1"/>
  <c r="H196" i="1"/>
  <c r="I196" i="1"/>
  <c r="J196" i="1"/>
  <c r="F255" i="1"/>
  <c r="G255" i="1"/>
  <c r="K255" i="1"/>
  <c r="H255" i="1"/>
  <c r="I255" i="1"/>
  <c r="J255" i="1"/>
  <c r="F254" i="1"/>
  <c r="G254" i="1"/>
  <c r="K254" i="1"/>
  <c r="H254" i="1"/>
  <c r="I254" i="1"/>
  <c r="J254" i="1"/>
  <c r="F249" i="1"/>
  <c r="G249" i="1"/>
  <c r="K249" i="1"/>
  <c r="H249" i="1"/>
  <c r="I249" i="1"/>
  <c r="J249" i="1"/>
  <c r="F248" i="1"/>
  <c r="G248" i="1"/>
  <c r="K248" i="1"/>
  <c r="H248" i="1"/>
  <c r="I248" i="1"/>
  <c r="J248" i="1"/>
  <c r="J195" i="1"/>
  <c r="I195" i="1"/>
  <c r="H195" i="1"/>
  <c r="K195" i="1"/>
  <c r="G195" i="1"/>
  <c r="F195" i="1"/>
  <c r="F6" i="1"/>
  <c r="G6" i="1"/>
  <c r="K6" i="1"/>
  <c r="H6" i="1"/>
  <c r="I6" i="1"/>
  <c r="J6" i="1"/>
  <c r="F8" i="1"/>
  <c r="G8" i="1"/>
  <c r="K8" i="1"/>
  <c r="H8" i="1"/>
  <c r="I8" i="1"/>
  <c r="J8" i="1"/>
  <c r="F14" i="1"/>
  <c r="G14" i="1"/>
  <c r="K14" i="1"/>
  <c r="H14" i="1"/>
  <c r="I14" i="1"/>
  <c r="J14" i="1"/>
  <c r="F15" i="1"/>
  <c r="G15" i="1"/>
  <c r="K15" i="1"/>
  <c r="H15" i="1"/>
  <c r="I15" i="1"/>
  <c r="J15" i="1"/>
  <c r="F33" i="1"/>
  <c r="G33" i="1"/>
  <c r="K33" i="1"/>
  <c r="H33" i="1"/>
  <c r="I33" i="1"/>
  <c r="J33" i="1"/>
  <c r="F32" i="1"/>
  <c r="G32" i="1"/>
  <c r="K32" i="1"/>
  <c r="I32" i="1"/>
  <c r="J32" i="1"/>
  <c r="F47" i="1"/>
  <c r="G47" i="1"/>
  <c r="K47" i="1"/>
  <c r="H47" i="1"/>
  <c r="I47" i="1"/>
  <c r="J47" i="1"/>
  <c r="F48" i="1"/>
  <c r="G48" i="1"/>
  <c r="K48" i="1"/>
  <c r="H48" i="1"/>
  <c r="I48" i="1"/>
  <c r="J48" i="1"/>
  <c r="F49" i="1"/>
  <c r="G49" i="1"/>
  <c r="K49" i="1"/>
  <c r="H49" i="1"/>
  <c r="I49" i="1"/>
  <c r="J49" i="1"/>
  <c r="F60" i="1"/>
  <c r="G60" i="1"/>
  <c r="K60" i="1"/>
  <c r="H60" i="1"/>
  <c r="I60" i="1"/>
  <c r="J60" i="1"/>
  <c r="F61" i="1"/>
  <c r="G61" i="1"/>
  <c r="K61" i="1"/>
  <c r="H61" i="1"/>
  <c r="I61" i="1"/>
  <c r="J61" i="1"/>
  <c r="F68" i="1"/>
  <c r="G68" i="1"/>
  <c r="K68" i="1"/>
  <c r="H68" i="1"/>
  <c r="I68" i="1"/>
  <c r="J68" i="1"/>
  <c r="F70" i="1"/>
  <c r="G70" i="1"/>
  <c r="K70" i="1"/>
  <c r="H70" i="1"/>
  <c r="I70" i="1"/>
  <c r="J70" i="1"/>
  <c r="F35" i="1"/>
  <c r="G35" i="1"/>
  <c r="K35" i="1"/>
  <c r="H35" i="1"/>
  <c r="I35" i="1"/>
  <c r="J35" i="1"/>
  <c r="F36" i="1"/>
  <c r="G36" i="1"/>
  <c r="K36" i="1"/>
  <c r="H36" i="1"/>
  <c r="I36" i="1"/>
  <c r="J36" i="1"/>
  <c r="F86" i="1"/>
  <c r="G86" i="1"/>
  <c r="K86" i="1"/>
  <c r="H86" i="1"/>
  <c r="I86" i="1"/>
  <c r="J86" i="1"/>
  <c r="F29" i="1"/>
  <c r="G29" i="1"/>
  <c r="K29" i="1"/>
  <c r="H29" i="1"/>
  <c r="I29" i="1"/>
  <c r="J29" i="1"/>
  <c r="F30" i="1"/>
  <c r="G30" i="1"/>
  <c r="K30" i="1"/>
  <c r="H30" i="1"/>
  <c r="I30" i="1"/>
  <c r="J30" i="1"/>
  <c r="F62" i="1"/>
  <c r="G62" i="1"/>
  <c r="K62" i="1"/>
  <c r="H62" i="1"/>
  <c r="I62" i="1"/>
  <c r="J62" i="1"/>
  <c r="F69" i="1"/>
  <c r="K69" i="1"/>
  <c r="H69" i="1"/>
  <c r="I69" i="1"/>
  <c r="J69" i="1"/>
  <c r="F71" i="1"/>
  <c r="G71" i="1"/>
  <c r="K71" i="1"/>
  <c r="H71" i="1"/>
  <c r="I71" i="1"/>
  <c r="J71" i="1"/>
  <c r="F38" i="1"/>
  <c r="G38" i="1"/>
  <c r="K38" i="1"/>
  <c r="H38" i="1"/>
  <c r="I38" i="1"/>
  <c r="J38" i="1"/>
  <c r="F25" i="1"/>
  <c r="G25" i="1"/>
  <c r="K25" i="1"/>
  <c r="H25" i="1"/>
  <c r="I25" i="1"/>
  <c r="J25" i="1"/>
  <c r="F24" i="1"/>
  <c r="G24" i="1"/>
  <c r="K24" i="1"/>
  <c r="H24" i="1"/>
  <c r="I24" i="1"/>
  <c r="J24" i="1"/>
  <c r="F75" i="1"/>
  <c r="G75" i="1"/>
  <c r="K75" i="1"/>
  <c r="H75" i="1"/>
  <c r="I75" i="1"/>
  <c r="J75" i="1"/>
  <c r="F64" i="1"/>
  <c r="G64" i="1"/>
  <c r="K64" i="1"/>
  <c r="H64" i="1"/>
  <c r="I64" i="1"/>
  <c r="J64" i="1"/>
  <c r="F65" i="1"/>
  <c r="G65" i="1"/>
  <c r="K65" i="1"/>
  <c r="H65" i="1"/>
  <c r="I65" i="1"/>
  <c r="J65" i="1"/>
  <c r="F9" i="1"/>
  <c r="G9" i="1"/>
  <c r="K9" i="1"/>
  <c r="H9" i="1"/>
  <c r="I9" i="1"/>
  <c r="J9" i="1"/>
  <c r="F10" i="1"/>
  <c r="G10" i="1"/>
  <c r="K10" i="1"/>
  <c r="H10" i="1"/>
  <c r="I10" i="1"/>
  <c r="J10" i="1"/>
  <c r="F66" i="1"/>
  <c r="G66" i="1"/>
  <c r="K66" i="1"/>
  <c r="H66" i="1"/>
  <c r="I66" i="1"/>
  <c r="J66" i="1"/>
  <c r="F76" i="1"/>
  <c r="G76" i="1"/>
  <c r="K76" i="1"/>
  <c r="H76" i="1"/>
  <c r="I76" i="1"/>
  <c r="J76" i="1"/>
  <c r="F77" i="1"/>
  <c r="G77" i="1"/>
  <c r="K77" i="1"/>
  <c r="H77" i="1"/>
  <c r="I77" i="1"/>
  <c r="J77" i="1"/>
  <c r="F58" i="1"/>
  <c r="G58" i="1"/>
  <c r="K58" i="1"/>
  <c r="H58" i="1"/>
  <c r="I58" i="1"/>
  <c r="J58" i="1"/>
  <c r="F59" i="1"/>
  <c r="G59" i="1"/>
  <c r="K59" i="1"/>
  <c r="H59" i="1"/>
  <c r="I59" i="1"/>
  <c r="J59" i="1"/>
  <c r="F73" i="1"/>
  <c r="G73" i="1"/>
  <c r="K73" i="1"/>
  <c r="H73" i="1"/>
  <c r="I73" i="1"/>
  <c r="J73" i="1"/>
  <c r="F74" i="1"/>
  <c r="G74" i="1"/>
  <c r="K74" i="1"/>
  <c r="H74" i="1"/>
  <c r="I74" i="1"/>
  <c r="J74" i="1"/>
  <c r="F52" i="1"/>
  <c r="G52" i="1"/>
  <c r="K52" i="1"/>
  <c r="H52" i="1"/>
  <c r="I52" i="1"/>
  <c r="J52" i="1"/>
  <c r="F53" i="1"/>
  <c r="G53" i="1"/>
  <c r="K53" i="1"/>
  <c r="I53" i="1"/>
  <c r="J53" i="1"/>
  <c r="F51" i="1"/>
  <c r="G51" i="1"/>
  <c r="K51" i="1"/>
  <c r="H51" i="1"/>
  <c r="I51" i="1"/>
  <c r="J51" i="1"/>
  <c r="F85" i="1"/>
  <c r="G85" i="1"/>
  <c r="K85" i="1"/>
  <c r="H85" i="1"/>
  <c r="I85" i="1"/>
  <c r="J85" i="1"/>
  <c r="F84" i="1"/>
  <c r="G84" i="1"/>
  <c r="K84" i="1"/>
  <c r="H84" i="1"/>
  <c r="I84" i="1"/>
  <c r="J84" i="1"/>
  <c r="F12" i="1"/>
  <c r="G12" i="1"/>
  <c r="K12" i="1"/>
  <c r="H12" i="1"/>
  <c r="I12" i="1"/>
  <c r="J12" i="1"/>
  <c r="F13" i="1"/>
  <c r="G13" i="1"/>
  <c r="K13" i="1"/>
  <c r="H13" i="1"/>
  <c r="I13" i="1"/>
  <c r="J13" i="1"/>
  <c r="F82" i="1"/>
  <c r="G82" i="1"/>
  <c r="K82" i="1"/>
  <c r="H82" i="1"/>
  <c r="I82" i="1"/>
  <c r="J82" i="1"/>
  <c r="F81" i="1"/>
  <c r="G81" i="1"/>
  <c r="K81" i="1"/>
  <c r="H81" i="1"/>
  <c r="I81" i="1"/>
  <c r="J81" i="1"/>
  <c r="F67" i="1"/>
  <c r="G67" i="1"/>
  <c r="K67" i="1"/>
  <c r="H67" i="1"/>
  <c r="I67" i="1"/>
  <c r="J67" i="1"/>
  <c r="J5" i="1"/>
  <c r="I5" i="1"/>
  <c r="H5" i="1"/>
  <c r="K5" i="1"/>
  <c r="G5" i="1"/>
  <c r="F5" i="1"/>
  <c r="L54" i="1"/>
  <c r="X54" i="1" s="1"/>
  <c r="L206" i="1"/>
  <c r="X206" i="1" s="1"/>
  <c r="L205" i="1"/>
  <c r="X205" i="1" s="1"/>
  <c r="L203" i="1"/>
  <c r="X203" i="1" s="1"/>
  <c r="L189" i="1" l="1"/>
  <c r="X189" i="1" s="1"/>
  <c r="K42" i="1"/>
  <c r="K80" i="1"/>
  <c r="K224" i="1"/>
  <c r="K220" i="1"/>
  <c r="K78" i="1"/>
  <c r="K21" i="1"/>
  <c r="K144" i="1"/>
  <c r="K208" i="1"/>
  <c r="K147" i="1"/>
  <c r="K72" i="1"/>
  <c r="K44" i="1"/>
  <c r="K46" i="1"/>
  <c r="L209" i="1"/>
  <c r="X209" i="1" s="1"/>
  <c r="J201" i="1"/>
  <c r="J263" i="1"/>
  <c r="J264" i="1"/>
  <c r="J56" i="1"/>
  <c r="J34" i="1"/>
  <c r="J50" i="1"/>
  <c r="J224" i="1"/>
  <c r="J229" i="1"/>
  <c r="J4" i="1"/>
  <c r="J130" i="1"/>
  <c r="J150" i="1"/>
  <c r="J20" i="1"/>
  <c r="J217" i="1"/>
  <c r="J218" i="1"/>
  <c r="J208" i="1"/>
  <c r="J207" i="1"/>
  <c r="J18" i="1"/>
  <c r="J55" i="1"/>
  <c r="J129" i="1"/>
  <c r="J222" i="1"/>
  <c r="J190" i="1"/>
  <c r="J251" i="1"/>
  <c r="J204" i="1"/>
  <c r="J39" i="1"/>
  <c r="J146" i="1"/>
  <c r="J141" i="1"/>
  <c r="J72" i="1"/>
  <c r="J230" i="1"/>
  <c r="J97" i="1"/>
  <c r="J93" i="1"/>
  <c r="F11" i="1"/>
  <c r="I27" i="1"/>
  <c r="H28" i="1"/>
  <c r="I46" i="1"/>
  <c r="F261" i="1"/>
  <c r="H78" i="1"/>
  <c r="F22" i="1"/>
  <c r="I72" i="1"/>
  <c r="F54" i="1"/>
  <c r="H204" i="1"/>
  <c r="G55" i="1"/>
  <c r="H151" i="1"/>
  <c r="I93" i="1"/>
  <c r="I41" i="1"/>
  <c r="F72" i="1"/>
  <c r="I42" i="1"/>
  <c r="H213" i="1"/>
  <c r="F55" i="1"/>
  <c r="H221" i="1"/>
  <c r="H181" i="1"/>
  <c r="H22" i="1"/>
  <c r="H23" i="1"/>
  <c r="F206" i="1"/>
  <c r="H27" i="1"/>
  <c r="H259" i="1"/>
  <c r="F113" i="1"/>
  <c r="F220" i="1"/>
  <c r="H162" i="1"/>
  <c r="F207" i="1"/>
  <c r="H138" i="1"/>
  <c r="F97" i="1"/>
  <c r="H93" i="1"/>
  <c r="I50" i="1"/>
  <c r="H42" i="1"/>
  <c r="H201" i="1"/>
  <c r="F222" i="1"/>
  <c r="G205" i="1"/>
  <c r="F209" i="1"/>
  <c r="G262" i="1"/>
  <c r="I78" i="1"/>
  <c r="G223" i="1"/>
  <c r="G69" i="1"/>
  <c r="G88" i="1"/>
  <c r="H208" i="1"/>
  <c r="F192" i="1"/>
  <c r="H72" i="1"/>
  <c r="H55" i="1"/>
  <c r="H222" i="1"/>
  <c r="F208" i="1"/>
  <c r="H53" i="1"/>
  <c r="F130" i="1"/>
  <c r="G11" i="1"/>
  <c r="G203" i="1"/>
  <c r="F211" i="1"/>
  <c r="F205" i="1"/>
  <c r="F102" i="1"/>
  <c r="I80" i="1"/>
  <c r="H140" i="1"/>
  <c r="H80" i="1"/>
  <c r="H46" i="1"/>
  <c r="H128" i="1"/>
  <c r="H96" i="1"/>
  <c r="H262" i="1"/>
  <c r="F149" i="1"/>
  <c r="I18" i="1"/>
  <c r="F203" i="1"/>
  <c r="H223" i="1"/>
  <c r="H44" i="1"/>
  <c r="G192" i="1"/>
  <c r="G220" i="1"/>
  <c r="F223" i="1"/>
  <c r="H207" i="1"/>
  <c r="G259" i="1"/>
  <c r="F146" i="1"/>
  <c r="I39" i="1"/>
  <c r="H32" i="1"/>
  <c r="G221" i="1"/>
  <c r="H137" i="1"/>
  <c r="F221" i="1"/>
  <c r="H216" i="1"/>
  <c r="G208" i="1"/>
  <c r="H19" i="1"/>
  <c r="G54" i="1"/>
  <c r="L253" i="1"/>
  <c r="X253" i="1" s="1"/>
  <c r="L174" i="1"/>
  <c r="X174" i="1" s="1"/>
  <c r="L132" i="1"/>
  <c r="X132" i="1" s="1"/>
  <c r="L135" i="1"/>
  <c r="X135" i="1" s="1"/>
  <c r="L134" i="1"/>
  <c r="X134" i="1" s="1"/>
  <c r="L158" i="1"/>
  <c r="X158" i="1" s="1"/>
  <c r="L103" i="1"/>
  <c r="X103" i="1" s="1"/>
  <c r="L208" i="1" l="1"/>
  <c r="X208" i="1" s="1"/>
  <c r="L83" i="1"/>
  <c r="X83" i="1" s="1"/>
  <c r="L190" i="1"/>
  <c r="X190" i="1" s="1"/>
  <c r="L211" i="1"/>
  <c r="X211" i="1" s="1"/>
  <c r="L126" i="1"/>
  <c r="X126" i="1" s="1"/>
  <c r="L34" i="1"/>
  <c r="X34" i="1" s="1"/>
  <c r="L163" i="1"/>
  <c r="X163" i="1" s="1"/>
  <c r="L210" i="1"/>
  <c r="X210" i="1" s="1"/>
  <c r="L108" i="1"/>
  <c r="X108" i="1" s="1"/>
  <c r="L118" i="1"/>
  <c r="X118" i="1" s="1"/>
  <c r="L109" i="1"/>
  <c r="X109" i="1" s="1"/>
  <c r="L169" i="1"/>
  <c r="X169" i="1" s="1"/>
  <c r="L56" i="1"/>
  <c r="X56" i="1" s="1"/>
  <c r="L57" i="1"/>
  <c r="X57" i="1" s="1"/>
  <c r="L67" i="1"/>
  <c r="X67" i="1" s="1"/>
  <c r="L73" i="1"/>
  <c r="X73" i="1" s="1"/>
  <c r="L145" i="1"/>
  <c r="X145" i="1" s="1"/>
  <c r="L31" i="1"/>
  <c r="X31" i="1" s="1"/>
  <c r="L88" i="1"/>
  <c r="X88" i="1" s="1"/>
  <c r="L5" i="1"/>
  <c r="X5" i="1" s="1"/>
  <c r="L29" i="1"/>
  <c r="X29" i="1" s="1"/>
  <c r="L105" i="1"/>
  <c r="X105" i="1" s="1"/>
  <c r="L21" i="1"/>
  <c r="X21" i="1" s="1"/>
  <c r="L99" i="1"/>
  <c r="X99" i="1" s="1"/>
  <c r="L52" i="1"/>
  <c r="X52" i="1" s="1"/>
  <c r="L48" i="1"/>
  <c r="X48" i="1" s="1"/>
  <c r="L130" i="1"/>
  <c r="X130" i="1" s="1"/>
  <c r="L133" i="1"/>
  <c r="X133" i="1" s="1"/>
  <c r="L250" i="1"/>
  <c r="X250" i="1" s="1"/>
  <c r="L241" i="1"/>
  <c r="X241" i="1" s="1"/>
  <c r="L58" i="1"/>
  <c r="X58" i="1" s="1"/>
  <c r="L157" i="1"/>
  <c r="X157" i="1" s="1"/>
  <c r="L261" i="1"/>
  <c r="X261" i="1" s="1"/>
  <c r="L229" i="1"/>
  <c r="X229" i="1" s="1"/>
  <c r="L221" i="1"/>
  <c r="X221" i="1" s="1"/>
  <c r="L256" i="1"/>
  <c r="X256" i="1" s="1"/>
  <c r="L161" i="1"/>
  <c r="X161" i="1" s="1"/>
  <c r="L223" i="1"/>
  <c r="X223" i="1" s="1"/>
  <c r="L144" i="1"/>
  <c r="X144" i="1" s="1"/>
  <c r="L199" i="1"/>
  <c r="X199" i="1" s="1"/>
  <c r="L119" i="1"/>
  <c r="X119" i="1" s="1"/>
  <c r="L162" i="1"/>
  <c r="X162" i="1" s="1"/>
  <c r="L100" i="1"/>
  <c r="X100" i="1" s="1"/>
  <c r="L218" i="1"/>
  <c r="X218" i="1" s="1"/>
  <c r="L123" i="1"/>
  <c r="X123" i="1" s="1"/>
  <c r="L164" i="1"/>
  <c r="X164" i="1" s="1"/>
  <c r="L140" i="1"/>
  <c r="X140" i="1" s="1"/>
  <c r="L30" i="1"/>
  <c r="X30" i="1" s="1"/>
  <c r="L243" i="1"/>
  <c r="X243" i="1" s="1"/>
  <c r="L202" i="1"/>
  <c r="X202" i="1" s="1"/>
  <c r="L249" i="1"/>
  <c r="X249" i="1" s="1"/>
  <c r="L193" i="1"/>
  <c r="X193" i="1" s="1"/>
  <c r="L254" i="1"/>
  <c r="X254" i="1" s="1"/>
  <c r="L147" i="1"/>
  <c r="X147" i="1" s="1"/>
  <c r="L125" i="1"/>
  <c r="X125" i="1" s="1"/>
  <c r="L122" i="1"/>
  <c r="X122" i="1" s="1"/>
  <c r="L137" i="1"/>
  <c r="X137" i="1" s="1"/>
  <c r="L143" i="1"/>
  <c r="X143" i="1" s="1"/>
  <c r="L141" i="1"/>
  <c r="X141" i="1" s="1"/>
  <c r="L156" i="1"/>
  <c r="X156" i="1" s="1"/>
  <c r="L90" i="1"/>
  <c r="X90" i="1" s="1"/>
  <c r="L172" i="1"/>
  <c r="X172" i="1" s="1"/>
  <c r="L26" i="1"/>
  <c r="X26" i="1" s="1"/>
  <c r="L101" i="1"/>
  <c r="X101" i="1" s="1"/>
  <c r="L11" i="1"/>
  <c r="X11" i="1" s="1"/>
  <c r="L66" i="1"/>
  <c r="X66" i="1" s="1"/>
  <c r="L61" i="1"/>
  <c r="X61" i="1" s="1"/>
  <c r="L224" i="1"/>
  <c r="X224" i="1" s="1"/>
  <c r="L200" i="1"/>
  <c r="X200" i="1" s="1"/>
  <c r="L219" i="1"/>
  <c r="X219" i="1" s="1"/>
  <c r="L216" i="1"/>
  <c r="X216" i="1" s="1"/>
  <c r="L222" i="1"/>
  <c r="X222" i="1" s="1"/>
  <c r="L262" i="1"/>
  <c r="X262" i="1" s="1"/>
  <c r="L207" i="1"/>
  <c r="X207" i="1" s="1"/>
  <c r="L6" i="1"/>
  <c r="X6" i="1" s="1"/>
  <c r="L176" i="1"/>
  <c r="X176" i="1" s="1"/>
  <c r="L178" i="1"/>
  <c r="X178" i="1" s="1"/>
  <c r="L225" i="1"/>
  <c r="X225" i="1" s="1"/>
  <c r="L4" i="1"/>
  <c r="X4" i="1" s="1"/>
  <c r="L226" i="1"/>
  <c r="X226" i="1" s="1"/>
  <c r="L82" i="1"/>
  <c r="X82" i="1" s="1"/>
  <c r="L81" i="1"/>
  <c r="X81" i="1" s="1"/>
  <c r="L20" i="1"/>
  <c r="X20" i="1" s="1"/>
  <c r="L195" i="1"/>
  <c r="X195" i="1" s="1"/>
  <c r="L14" i="1"/>
  <c r="X14" i="1" s="1"/>
  <c r="L13" i="1"/>
  <c r="X13" i="1" s="1"/>
  <c r="L111" i="1"/>
  <c r="X111" i="1" s="1"/>
  <c r="L60" i="1"/>
  <c r="X60" i="1" s="1"/>
  <c r="L237" i="1"/>
  <c r="X237" i="1" s="1"/>
  <c r="L146" i="1"/>
  <c r="X146" i="1" s="1"/>
  <c r="L42" i="1"/>
  <c r="X42" i="1" s="1"/>
  <c r="L86" i="1"/>
  <c r="X86" i="1" s="1"/>
  <c r="L247" i="1"/>
  <c r="X247" i="1" s="1"/>
  <c r="L236" i="1"/>
  <c r="X236" i="1" s="1"/>
  <c r="L46" i="1"/>
  <c r="X46" i="1" s="1"/>
  <c r="L112" i="1"/>
  <c r="X112" i="1" s="1"/>
  <c r="L183" i="1"/>
  <c r="X183" i="1" s="1"/>
  <c r="L139" i="1"/>
  <c r="X139" i="1" s="1"/>
  <c r="L49" i="1"/>
  <c r="X49" i="1" s="1"/>
  <c r="L17" i="1"/>
  <c r="X17" i="1" s="1"/>
  <c r="L12" i="1"/>
  <c r="X12" i="1" s="1"/>
  <c r="L228" i="1"/>
  <c r="X228" i="1" s="1"/>
  <c r="L64" i="1"/>
  <c r="X64" i="1" s="1"/>
  <c r="L84" i="1"/>
  <c r="X84" i="1" s="1"/>
  <c r="L25" i="1"/>
  <c r="X25" i="1" s="1"/>
  <c r="L177" i="1"/>
  <c r="X177" i="1" s="1"/>
  <c r="L235" i="1"/>
  <c r="X235" i="1" s="1"/>
  <c r="L80" i="1"/>
  <c r="X80" i="1" s="1"/>
  <c r="L33" i="1"/>
  <c r="X33" i="1" s="1"/>
  <c r="L212" i="1"/>
  <c r="X212" i="1" s="1"/>
  <c r="L204" i="1"/>
  <c r="X204" i="1" s="1"/>
  <c r="L264" i="1"/>
  <c r="X264" i="1" s="1"/>
  <c r="L260" i="1"/>
  <c r="X260" i="1" s="1"/>
  <c r="L251" i="1"/>
  <c r="X251" i="1" s="1"/>
  <c r="L173" i="1"/>
  <c r="X173" i="1" s="1"/>
  <c r="L37" i="1"/>
  <c r="X37" i="1" s="1"/>
  <c r="L113" i="1"/>
  <c r="X113" i="1" s="1"/>
  <c r="L69" i="1"/>
  <c r="X69" i="1" s="1"/>
  <c r="L234" i="1"/>
  <c r="X234" i="1" s="1"/>
  <c r="L214" i="1"/>
  <c r="X214" i="1" s="1"/>
  <c r="L9" i="1"/>
  <c r="X9" i="1" s="1"/>
  <c r="L227" i="1"/>
  <c r="X227" i="1" s="1"/>
  <c r="L115" i="1"/>
  <c r="X115" i="1" s="1"/>
  <c r="L142" i="1"/>
  <c r="X142" i="1" s="1"/>
  <c r="L62" i="1"/>
  <c r="X62" i="1" s="1"/>
  <c r="L27" i="1"/>
  <c r="X27" i="1" s="1"/>
  <c r="L36" i="1"/>
  <c r="X36" i="1" s="1"/>
  <c r="L191" i="1"/>
  <c r="X191" i="1" s="1"/>
  <c r="L68" i="1"/>
  <c r="X68" i="1" s="1"/>
  <c r="L74" i="1"/>
  <c r="X74" i="1" s="1"/>
  <c r="L246" i="1"/>
  <c r="X246" i="1" s="1"/>
  <c r="L201" i="1"/>
  <c r="X201" i="1" s="1"/>
  <c r="L192" i="1"/>
  <c r="X192" i="1" s="1"/>
  <c r="L230" i="1"/>
  <c r="X230" i="1" s="1"/>
  <c r="L117" i="1"/>
  <c r="X117" i="1" s="1"/>
  <c r="L97" i="1"/>
  <c r="X97" i="1" s="1"/>
  <c r="L44" i="1"/>
  <c r="X44" i="1" s="1"/>
  <c r="L89" i="1"/>
  <c r="X89" i="1" s="1"/>
  <c r="L232" i="1"/>
  <c r="X232" i="1" s="1"/>
  <c r="L259" i="1"/>
  <c r="X259" i="1" s="1"/>
  <c r="L77" i="1"/>
  <c r="X77" i="1" s="1"/>
  <c r="L51" i="1"/>
  <c r="X51" i="1" s="1"/>
  <c r="L215" i="1"/>
  <c r="X215" i="1" s="1"/>
  <c r="L8" i="1"/>
  <c r="X8" i="1" s="1"/>
  <c r="L75" i="1"/>
  <c r="X75" i="1" s="1"/>
  <c r="L107" i="1"/>
  <c r="X107" i="1" s="1"/>
  <c r="L175" i="1"/>
  <c r="X175" i="1" s="1"/>
  <c r="L170" i="1"/>
  <c r="X170" i="1" s="1"/>
  <c r="L131" i="1"/>
  <c r="X131" i="1" s="1"/>
  <c r="L121" i="1"/>
  <c r="X121" i="1" s="1"/>
  <c r="L92" i="1"/>
  <c r="X92" i="1" s="1"/>
  <c r="L53" i="1"/>
  <c r="X53" i="1" s="1"/>
  <c r="L184" i="1"/>
  <c r="X184" i="1" s="1"/>
  <c r="L120" i="1"/>
  <c r="X120" i="1" s="1"/>
  <c r="L129" i="1"/>
  <c r="X129" i="1" s="1"/>
  <c r="L187" i="1"/>
  <c r="X187" i="1" s="1"/>
  <c r="L45" i="1"/>
  <c r="X45" i="1" s="1"/>
  <c r="L114" i="1"/>
  <c r="X114" i="1" s="1"/>
  <c r="L152" i="1"/>
  <c r="X152" i="1" s="1"/>
  <c r="L159" i="1"/>
  <c r="X159" i="1" s="1"/>
  <c r="L95" i="1"/>
  <c r="X95" i="1" s="1"/>
  <c r="L22" i="1"/>
  <c r="X22" i="1" s="1"/>
  <c r="L252" i="1"/>
  <c r="X252" i="1" s="1"/>
  <c r="L16" i="1"/>
  <c r="X16" i="1" s="1"/>
  <c r="L40" i="1"/>
  <c r="X40" i="1" s="1"/>
  <c r="L71" i="1"/>
  <c r="X71" i="1" s="1"/>
  <c r="L244" i="1"/>
  <c r="X244" i="1" s="1"/>
  <c r="L70" i="1"/>
  <c r="X70" i="1" s="1"/>
  <c r="L263" i="1"/>
  <c r="X263" i="1" s="1"/>
  <c r="L217" i="1"/>
  <c r="X217" i="1" s="1"/>
  <c r="L179" i="1"/>
  <c r="X179" i="1" s="1"/>
  <c r="L96" i="1"/>
  <c r="X96" i="1" s="1"/>
  <c r="L124" i="1"/>
  <c r="X124" i="1" s="1"/>
  <c r="L168" i="1"/>
  <c r="X168" i="1" s="1"/>
  <c r="L196" i="1"/>
  <c r="X196" i="1" s="1"/>
  <c r="L50" i="1"/>
  <c r="X50" i="1" s="1"/>
  <c r="L257" i="1"/>
  <c r="X257" i="1" s="1"/>
  <c r="L171" i="1"/>
  <c r="X171" i="1" s="1"/>
  <c r="L155" i="1"/>
  <c r="X155" i="1" s="1"/>
  <c r="L136" i="1"/>
  <c r="X136" i="1" s="1"/>
  <c r="L65" i="1"/>
  <c r="X65" i="1" s="1"/>
  <c r="L242" i="1"/>
  <c r="X242" i="1" s="1"/>
  <c r="L194" i="1"/>
  <c r="X194" i="1" s="1"/>
  <c r="L28" i="1"/>
  <c r="X28" i="1" s="1"/>
  <c r="L181" i="1"/>
  <c r="X181" i="1" s="1"/>
  <c r="L102" i="1"/>
  <c r="X102" i="1" s="1"/>
  <c r="L93" i="1"/>
  <c r="X93" i="1" s="1"/>
  <c r="L255" i="1"/>
  <c r="X255" i="1" s="1"/>
  <c r="L151" i="1"/>
  <c r="X151" i="1" s="1"/>
  <c r="L43" i="1"/>
  <c r="X43" i="1" s="1"/>
  <c r="L91" i="1"/>
  <c r="X91" i="1" s="1"/>
  <c r="L98" i="1"/>
  <c r="X98" i="1" s="1"/>
  <c r="L24" i="1"/>
  <c r="X24" i="1" s="1"/>
  <c r="L32" i="1"/>
  <c r="X32" i="1" s="1"/>
  <c r="L59" i="1"/>
  <c r="X59" i="1" s="1"/>
  <c r="L76" i="1"/>
  <c r="X76" i="1" s="1"/>
  <c r="L39" i="1"/>
  <c r="X39" i="1" s="1"/>
  <c r="L248" i="1"/>
  <c r="X248" i="1" s="1"/>
  <c r="L38" i="1"/>
  <c r="X38" i="1" s="1"/>
  <c r="L18" i="1"/>
  <c r="X18" i="1" s="1"/>
  <c r="L15" i="1"/>
  <c r="X15" i="1" s="1"/>
  <c r="L231" i="1"/>
  <c r="X231" i="1" s="1"/>
  <c r="L55" i="1"/>
  <c r="X55" i="1" s="1"/>
  <c r="L94" i="1"/>
  <c r="X94" i="1" s="1"/>
  <c r="L186" i="1"/>
  <c r="X186" i="1" s="1"/>
  <c r="L138" i="1"/>
  <c r="X138" i="1" s="1"/>
  <c r="L128" i="1"/>
  <c r="X128" i="1" s="1"/>
  <c r="L110" i="1"/>
  <c r="X110" i="1" s="1"/>
  <c r="L198" i="1"/>
  <c r="X198" i="1" s="1"/>
  <c r="L245" i="1"/>
  <c r="X245" i="1" s="1"/>
  <c r="L10" i="1"/>
  <c r="X10" i="1" s="1"/>
  <c r="L150" i="1"/>
  <c r="X150" i="1" s="1"/>
  <c r="L185" i="1"/>
  <c r="X185" i="1" s="1"/>
  <c r="L19" i="1"/>
  <c r="X19" i="1" s="1"/>
  <c r="L23" i="1"/>
  <c r="X23" i="1" s="1"/>
  <c r="L233" i="1"/>
  <c r="X233" i="1" s="1"/>
  <c r="L220" i="1"/>
  <c r="X220" i="1" s="1"/>
  <c r="L79" i="1"/>
  <c r="X79" i="1" s="1"/>
  <c r="L182" i="1"/>
  <c r="X182" i="1" s="1"/>
  <c r="L166" i="1"/>
  <c r="X166" i="1" s="1"/>
  <c r="L167" i="1"/>
  <c r="X167" i="1" s="1"/>
  <c r="L153" i="1"/>
  <c r="X153" i="1" s="1"/>
  <c r="L180" i="1"/>
  <c r="X180" i="1" s="1"/>
  <c r="L63" i="1"/>
  <c r="X63" i="1" s="1"/>
  <c r="L154" i="1"/>
  <c r="X154" i="1" s="1"/>
  <c r="L116" i="1"/>
  <c r="X116" i="1" s="1"/>
  <c r="L149" i="1"/>
  <c r="X149" i="1" s="1"/>
  <c r="L78" i="1"/>
  <c r="X78" i="1" s="1"/>
  <c r="L41" i="1"/>
  <c r="X41" i="1" s="1"/>
  <c r="L165" i="1"/>
  <c r="X165" i="1" s="1"/>
  <c r="L104" i="1"/>
  <c r="X104" i="1" s="1"/>
  <c r="L148" i="1"/>
  <c r="X148" i="1" s="1"/>
  <c r="L160" i="1"/>
  <c r="X160" i="1" s="1"/>
  <c r="L72" i="1"/>
  <c r="X72" i="1" s="1"/>
  <c r="L106" i="1"/>
  <c r="X106" i="1" s="1"/>
  <c r="L240" i="1"/>
  <c r="X240" i="1" s="1"/>
  <c r="L85" i="1"/>
  <c r="X85" i="1" s="1"/>
  <c r="L239" i="1"/>
  <c r="X239" i="1" s="1"/>
  <c r="L238" i="1"/>
  <c r="X238" i="1" s="1"/>
  <c r="L127" i="1"/>
  <c r="X127" i="1" s="1"/>
  <c r="L47" i="1"/>
  <c r="X47" i="1" s="1"/>
  <c r="L35" i="1"/>
  <c r="X35" i="1" s="1"/>
  <c r="L197" i="1"/>
  <c r="X197" i="1" s="1"/>
  <c r="L213" i="1"/>
  <c r="X213" i="1" s="1"/>
</calcChain>
</file>

<file path=xl/sharedStrings.xml><?xml version="1.0" encoding="utf-8"?>
<sst xmlns="http://schemas.openxmlformats.org/spreadsheetml/2006/main" count="4770" uniqueCount="649">
  <si>
    <t>Uaarat</t>
  </si>
  <si>
    <t>N° RNE</t>
  </si>
  <si>
    <t>Sigle</t>
  </si>
  <si>
    <t>Dénomination</t>
  </si>
  <si>
    <t>Commune</t>
  </si>
  <si>
    <t>HP</t>
  </si>
  <si>
    <t xml:space="preserve"> HSA </t>
  </si>
  <si>
    <t>IMP</t>
  </si>
  <si>
    <t>Total DHG</t>
  </si>
  <si>
    <t>Total divisions</t>
  </si>
  <si>
    <t>0770635X</t>
  </si>
  <si>
    <t>E.D.M.</t>
  </si>
  <si>
    <t>FONDATION POIDATZ</t>
  </si>
  <si>
    <t>ST FARGEAU PONTHIERRY</t>
  </si>
  <si>
    <t>0770884T</t>
  </si>
  <si>
    <t>CMP</t>
  </si>
  <si>
    <t>VILLEPATOUR</t>
  </si>
  <si>
    <t>PRESLES EN BRIE</t>
  </si>
  <si>
    <t>0770918E</t>
  </si>
  <si>
    <t>LGT LY</t>
  </si>
  <si>
    <t>URUGUAY FRANCE</t>
  </si>
  <si>
    <t>AVON</t>
  </si>
  <si>
    <t>0770920G</t>
  </si>
  <si>
    <t>LPO LY</t>
  </si>
  <si>
    <t>LA FAYETTE</t>
  </si>
  <si>
    <t>CHAMPAGNE SUR SEINE</t>
  </si>
  <si>
    <t>0772334U</t>
  </si>
  <si>
    <t>SEP</t>
  </si>
  <si>
    <t>LYCEE LAFAYETTE</t>
  </si>
  <si>
    <t>0770926N</t>
  </si>
  <si>
    <t>LGT</t>
  </si>
  <si>
    <t>FRANCOIS COUPERIN</t>
  </si>
  <si>
    <t>FONTAINEBLEAU</t>
  </si>
  <si>
    <t>0770927P</t>
  </si>
  <si>
    <t>LG</t>
  </si>
  <si>
    <t>INTERNATIONAL FRANCOIS 1ER</t>
  </si>
  <si>
    <t>0770933W</t>
  </si>
  <si>
    <t>JACQUES AMYOT</t>
  </si>
  <si>
    <t>MELUN</t>
  </si>
  <si>
    <t>0770934X</t>
  </si>
  <si>
    <t>LEONARD DE VINCI</t>
  </si>
  <si>
    <t>0770935Y</t>
  </si>
  <si>
    <t>DU LYCEE LEONARD DE VINCI</t>
  </si>
  <si>
    <t>0770940D</t>
  </si>
  <si>
    <t>ETIENNE BEZOUT</t>
  </si>
  <si>
    <t>NEMOURS</t>
  </si>
  <si>
    <t>0771028Z</t>
  </si>
  <si>
    <t>DU LYCEE ETIENNE BEZOUT</t>
  </si>
  <si>
    <t>0770942F</t>
  </si>
  <si>
    <t>LPO</t>
  </si>
  <si>
    <t>THIBAUT DE CHAMPAGNE</t>
  </si>
  <si>
    <t>PROVINS</t>
  </si>
  <si>
    <t>0771358H</t>
  </si>
  <si>
    <t>DU LYCEE THIBAULT DE CHAMPAGNE</t>
  </si>
  <si>
    <t>0770943G</t>
  </si>
  <si>
    <t>LP</t>
  </si>
  <si>
    <t>BENJAMIN FRANKLIN</t>
  </si>
  <si>
    <t>LA ROCHETTE</t>
  </si>
  <si>
    <t>0772644F</t>
  </si>
  <si>
    <t>SGT</t>
  </si>
  <si>
    <t>LP BENJAMIN FRANKLIN</t>
  </si>
  <si>
    <t>0770946K</t>
  </si>
  <si>
    <t>CENTRE DU JARD</t>
  </si>
  <si>
    <t>VOISENON</t>
  </si>
  <si>
    <t>0771027Y</t>
  </si>
  <si>
    <t>FREDERIC JOLIOT CURIE</t>
  </si>
  <si>
    <t>DAMMARIE LES LYS</t>
  </si>
  <si>
    <t>0771364P</t>
  </si>
  <si>
    <t>DU LYCEE JOLIOT CURIE</t>
  </si>
  <si>
    <t>0771125E</t>
  </si>
  <si>
    <t>CMPA</t>
  </si>
  <si>
    <t>CENTRE MEDICAL PEDAGOGIQUE ADO</t>
  </si>
  <si>
    <t>NEUFMOUTIERS EN BRIE</t>
  </si>
  <si>
    <t>0771336J</t>
  </si>
  <si>
    <t>LES PANNEVELLES</t>
  </si>
  <si>
    <t>0772326K</t>
  </si>
  <si>
    <t>LYCEE PANNEVELLES</t>
  </si>
  <si>
    <t>0771663P</t>
  </si>
  <si>
    <t>GEORGE SAND</t>
  </si>
  <si>
    <t>LE MEE SUR SEINE</t>
  </si>
  <si>
    <t>0771997C</t>
  </si>
  <si>
    <t>LP LYC</t>
  </si>
  <si>
    <t>JACQUES PREVERT</t>
  </si>
  <si>
    <t>COMBS LA VILLE</t>
  </si>
  <si>
    <t>0772127U</t>
  </si>
  <si>
    <t>GALILEE</t>
  </si>
  <si>
    <t>0772188K</t>
  </si>
  <si>
    <t>PIERRE MENDES-FRANCE</t>
  </si>
  <si>
    <t>SAVIGNY LE TEMPLE</t>
  </si>
  <si>
    <t>0772225A</t>
  </si>
  <si>
    <t>LINO VENTURA</t>
  </si>
  <si>
    <t>OZOIR LA FERRIERE</t>
  </si>
  <si>
    <t>0772441K</t>
  </si>
  <si>
    <t>LP LINO VENTURA</t>
  </si>
  <si>
    <t>0772230F</t>
  </si>
  <si>
    <t>BLAISE PASCAL</t>
  </si>
  <si>
    <t>BRIE COMTE ROBERT</t>
  </si>
  <si>
    <t>0772329N</t>
  </si>
  <si>
    <t>LYCEE BLAISE PASCAL</t>
  </si>
  <si>
    <t>0772243V</t>
  </si>
  <si>
    <t>CAMILLE CLAUDEL</t>
  </si>
  <si>
    <t>PONTAULT COMBAULT</t>
  </si>
  <si>
    <t>0772244W</t>
  </si>
  <si>
    <t>ANTONIN CAREME</t>
  </si>
  <si>
    <t>0772556K</t>
  </si>
  <si>
    <t>LP ANTONIN CAREME</t>
  </si>
  <si>
    <t>0772277G</t>
  </si>
  <si>
    <t>HENRI BECQUEREL</t>
  </si>
  <si>
    <t>NANGIS</t>
  </si>
  <si>
    <t>0772643E</t>
  </si>
  <si>
    <t>LPO HENRI BECQUEREL</t>
  </si>
  <si>
    <t>0772295B</t>
  </si>
  <si>
    <t>LA TOUR DES DAMES</t>
  </si>
  <si>
    <t>ROZAY EN BRIE</t>
  </si>
  <si>
    <t>0772336W</t>
  </si>
  <si>
    <t>LYCEE LA TOUR DES DAMES</t>
  </si>
  <si>
    <t>0772296C</t>
  </si>
  <si>
    <t>DE LA MARE CARREE</t>
  </si>
  <si>
    <t>MOISSY CRAMAYEL</t>
  </si>
  <si>
    <t>0772337X</t>
  </si>
  <si>
    <t>LYCEE LA MARE CARREE</t>
  </si>
  <si>
    <t>0772586T</t>
  </si>
  <si>
    <t>EXP</t>
  </si>
  <si>
    <t>MICRO-LYCEE DE SENART</t>
  </si>
  <si>
    <t>0772310T</t>
  </si>
  <si>
    <t>0770937A</t>
  </si>
  <si>
    <t>LYCEE SIMONE SIGNORET</t>
  </si>
  <si>
    <t>VAUX LE PENIL</t>
  </si>
  <si>
    <t>SIMONE SIGNORET</t>
  </si>
  <si>
    <t>0772332S</t>
  </si>
  <si>
    <t>SONIA DELAUNAY</t>
  </si>
  <si>
    <t>CESSON</t>
  </si>
  <si>
    <t>0772414F</t>
  </si>
  <si>
    <t>LYCEE SONIA DELAUNAY</t>
  </si>
  <si>
    <t>0772342C</t>
  </si>
  <si>
    <t>0771617P</t>
  </si>
  <si>
    <t>DU LYCEE CLEMENT ADER</t>
  </si>
  <si>
    <t>TOURNAN EN BRIE</t>
  </si>
  <si>
    <t>CLEMENT ADER</t>
  </si>
  <si>
    <t>0772737G</t>
  </si>
  <si>
    <t>INTERNAT D'EXCELLENCE  SOURDUN</t>
  </si>
  <si>
    <t>0770922J</t>
  </si>
  <si>
    <t>GASTON BACHELARD</t>
  </si>
  <si>
    <t>CHELLES</t>
  </si>
  <si>
    <t>0770924L</t>
  </si>
  <si>
    <t>JULES FERRY</t>
  </si>
  <si>
    <t>COULOMMIERS</t>
  </si>
  <si>
    <t>0770930T</t>
  </si>
  <si>
    <t>HENRI MOISSAN</t>
  </si>
  <si>
    <t>MEAUX</t>
  </si>
  <si>
    <t>0770931U</t>
  </si>
  <si>
    <t>PIERRE DE COUBERTIN</t>
  </si>
  <si>
    <t>0770944H</t>
  </si>
  <si>
    <t>AUGUSTE PERDONNET</t>
  </si>
  <si>
    <t>THORIGNY SUR MARNE</t>
  </si>
  <si>
    <t>0771171E</t>
  </si>
  <si>
    <t>LOUIS LUMIERE</t>
  </si>
  <si>
    <t>0771512A</t>
  </si>
  <si>
    <t>VAN DONGEN</t>
  </si>
  <si>
    <t>LAGNY SUR MARNE</t>
  </si>
  <si>
    <t>0771652C</t>
  </si>
  <si>
    <t>LE BRASSET</t>
  </si>
  <si>
    <t>0771658J</t>
  </si>
  <si>
    <t>0770923K</t>
  </si>
  <si>
    <t>DU LYCEE DU GUE A TRESMES</t>
  </si>
  <si>
    <t>CONGIS SUR THEROUANNE</t>
  </si>
  <si>
    <t>DU GUE A TRESMES</t>
  </si>
  <si>
    <t>0771763Y</t>
  </si>
  <si>
    <t>CHARLES LE CHAUVE</t>
  </si>
  <si>
    <t>ROISSY EN BRIE</t>
  </si>
  <si>
    <t>0771880A</t>
  </si>
  <si>
    <t>CHARLES BAUDELAIRE</t>
  </si>
  <si>
    <t>0771940R</t>
  </si>
  <si>
    <t>DE NOISIEL</t>
  </si>
  <si>
    <t>NOISIEL</t>
  </si>
  <si>
    <t>0771995A</t>
  </si>
  <si>
    <t>LE CHAMP DE CLAYE</t>
  </si>
  <si>
    <t>CLAYE SOUILLY</t>
  </si>
  <si>
    <t>0771996B</t>
  </si>
  <si>
    <t>HONORE DE BALZAC</t>
  </si>
  <si>
    <t>MITRY MORY</t>
  </si>
  <si>
    <t>0772120L</t>
  </si>
  <si>
    <t>JEAN MOULIN</t>
  </si>
  <si>
    <t>TORCY</t>
  </si>
  <si>
    <t>0772223Y</t>
  </si>
  <si>
    <t>RENE DESCARTES</t>
  </si>
  <si>
    <t>CHAMPS SUR MARNE</t>
  </si>
  <si>
    <t>0772327L</t>
  </si>
  <si>
    <t>LYCEE DESCARTES</t>
  </si>
  <si>
    <t>0772228D</t>
  </si>
  <si>
    <t>CHARLES DE GAULLE</t>
  </si>
  <si>
    <t>LONGPERRIER</t>
  </si>
  <si>
    <t>0772442L</t>
  </si>
  <si>
    <t>LYCEE CHARLES DE GAULLE</t>
  </si>
  <si>
    <t>0772229E</t>
  </si>
  <si>
    <t>JEAN VILAR</t>
  </si>
  <si>
    <t>0772276F</t>
  </si>
  <si>
    <t>JEHAN DE CHELLES</t>
  </si>
  <si>
    <t>0772668G</t>
  </si>
  <si>
    <t>LPO JEHAN DE CHELLES</t>
  </si>
  <si>
    <t>0772292Y</t>
  </si>
  <si>
    <t>MARTIN LUTHER KING</t>
  </si>
  <si>
    <t>BUSSY ST GEORGES</t>
  </si>
  <si>
    <t>0772294A</t>
  </si>
  <si>
    <t>EMILY BRONTE</t>
  </si>
  <si>
    <t>LOGNES</t>
  </si>
  <si>
    <t>0772662A</t>
  </si>
  <si>
    <t xml:space="preserve">CHELLES </t>
  </si>
  <si>
    <t>0772685A</t>
  </si>
  <si>
    <t>SAMUEL BECKETT</t>
  </si>
  <si>
    <t>LA FERTE SOUS JOUARRE</t>
  </si>
  <si>
    <t>0772688D</t>
  </si>
  <si>
    <t>EMILIE DU CHATELET</t>
  </si>
  <si>
    <t>SERRIS</t>
  </si>
  <si>
    <t>0772751X</t>
  </si>
  <si>
    <t>LPO CHARLOTTE DELBO</t>
  </si>
  <si>
    <t>DAMMARTIN EN GOELE</t>
  </si>
  <si>
    <t>0770342D</t>
  </si>
  <si>
    <t>EREA</t>
  </si>
  <si>
    <t>LEOPOLD BELLAN</t>
  </si>
  <si>
    <t>CHAMIGNY</t>
  </si>
  <si>
    <t>0770938B</t>
  </si>
  <si>
    <t>ANDRE MALRAUX</t>
  </si>
  <si>
    <t>MONTEREAU FAULT YONNE</t>
  </si>
  <si>
    <t>0771065P</t>
  </si>
  <si>
    <t>DU LYCEE ANDRE MALRAUX</t>
  </si>
  <si>
    <t>0770945J</t>
  </si>
  <si>
    <t>GUSTAVE EIFFEL</t>
  </si>
  <si>
    <t>VARENNES SUR SEINE</t>
  </si>
  <si>
    <t>0772312V</t>
  </si>
  <si>
    <t>0770939C</t>
  </si>
  <si>
    <t>DU LYCEE FLORA TRISTAN</t>
  </si>
  <si>
    <t>FLORA TRISTAN</t>
  </si>
  <si>
    <t>0940114N</t>
  </si>
  <si>
    <t>ANTOINE DE SAINT EXUPERY</t>
  </si>
  <si>
    <t>CRETEIL</t>
  </si>
  <si>
    <t>0941471N</t>
  </si>
  <si>
    <t>LYCEE SAINT EXUPERY</t>
  </si>
  <si>
    <t>0940115P</t>
  </si>
  <si>
    <t>ROMAIN ROLLAND</t>
  </si>
  <si>
    <t>IVRY SUR SEINE</t>
  </si>
  <si>
    <t>0940116R</t>
  </si>
  <si>
    <t>EUGENE DELACROIX</t>
  </si>
  <si>
    <t>MAISONS ALFORT</t>
  </si>
  <si>
    <t>0940123Y</t>
  </si>
  <si>
    <t>GUILLAUME APOLLINAIRE</t>
  </si>
  <si>
    <t>THIAIS</t>
  </si>
  <si>
    <t>0940126B</t>
  </si>
  <si>
    <t>MAXIMILIEN PERRET</t>
  </si>
  <si>
    <t>ALFORTVILLE</t>
  </si>
  <si>
    <t>0941966B</t>
  </si>
  <si>
    <t>LYCEE MAXIMILIEN PERRET</t>
  </si>
  <si>
    <t>0940129E</t>
  </si>
  <si>
    <t>JEAN MACE</t>
  </si>
  <si>
    <t>VITRY SUR SEINE</t>
  </si>
  <si>
    <t>0940144W</t>
  </si>
  <si>
    <t>LYCEE JEAN MACE</t>
  </si>
  <si>
    <t>0942225H</t>
  </si>
  <si>
    <t>MICRO LYCEE DU VAL DE MARNE</t>
  </si>
  <si>
    <t>0940134K</t>
  </si>
  <si>
    <t>VAL DE BIEVRE</t>
  </si>
  <si>
    <t>GENTILLY</t>
  </si>
  <si>
    <t>0940272K</t>
  </si>
  <si>
    <t>E.TCC</t>
  </si>
  <si>
    <t>FONDATION VALLEE</t>
  </si>
  <si>
    <t>0940141T</t>
  </si>
  <si>
    <t>JACQUES BREL</t>
  </si>
  <si>
    <t>CHOISY LE ROI</t>
  </si>
  <si>
    <t>0940145X</t>
  </si>
  <si>
    <t>0940580V</t>
  </si>
  <si>
    <t>DE CACHAN</t>
  </si>
  <si>
    <t>CACHAN</t>
  </si>
  <si>
    <t>0940909C</t>
  </si>
  <si>
    <t>INR.EC.PUBL.ENSEIGT SPECIALISE</t>
  </si>
  <si>
    <t>ST MAURICE</t>
  </si>
  <si>
    <t>0941018W</t>
  </si>
  <si>
    <t>EDOUARD BRANLY</t>
  </si>
  <si>
    <t>0941019X</t>
  </si>
  <si>
    <t>LYCEE EDOUARD BRANLY</t>
  </si>
  <si>
    <t>0941232D</t>
  </si>
  <si>
    <t>0941294W</t>
  </si>
  <si>
    <t>ADOLPHE CHERIOUX</t>
  </si>
  <si>
    <t>0941473R</t>
  </si>
  <si>
    <t>LYCEE ADOPLHE CHERIOUX</t>
  </si>
  <si>
    <t>0941301D</t>
  </si>
  <si>
    <t>FREDERIC MISTRAL</t>
  </si>
  <si>
    <t>FRESNES</t>
  </si>
  <si>
    <t>0941358R</t>
  </si>
  <si>
    <t>LYCEE FREDERIC MISTRAL</t>
  </si>
  <si>
    <t>0941355M</t>
  </si>
  <si>
    <t>PAUL BERT</t>
  </si>
  <si>
    <t>0941413A</t>
  </si>
  <si>
    <t>LEON BLUM</t>
  </si>
  <si>
    <t>0941606K</t>
  </si>
  <si>
    <t>LYCEE LEON BLUM</t>
  </si>
  <si>
    <t>0941474S</t>
  </si>
  <si>
    <t>DARIUS MILHAUD</t>
  </si>
  <si>
    <t>LE KREMLIN BICETRE</t>
  </si>
  <si>
    <t>0941475T</t>
  </si>
  <si>
    <t>LYCEE DARIUS MILHAUD</t>
  </si>
  <si>
    <t>0941930M</t>
  </si>
  <si>
    <t>JOHANNES GUTENBERG</t>
  </si>
  <si>
    <t>0942020K</t>
  </si>
  <si>
    <t>LYCEE GUTENBERG</t>
  </si>
  <si>
    <t>0941972H</t>
  </si>
  <si>
    <t>0940136M</t>
  </si>
  <si>
    <t>LYCEE FERNAND LEGER</t>
  </si>
  <si>
    <t>FERNAND LEGER</t>
  </si>
  <si>
    <t>0941974K</t>
  </si>
  <si>
    <t>0941354L</t>
  </si>
  <si>
    <t>LYCEE ROBERT SCHUMAN</t>
  </si>
  <si>
    <t>CHARENTON LE PONT</t>
  </si>
  <si>
    <t>ROBERT SCHUMAN</t>
  </si>
  <si>
    <t>0941635S</t>
  </si>
  <si>
    <t>LYCEE PIERRE BROSSOLETTE</t>
  </si>
  <si>
    <t>0942269F</t>
  </si>
  <si>
    <t>PAULINE ROLAND</t>
  </si>
  <si>
    <t>CHEVILLY LARUE</t>
  </si>
  <si>
    <t>0940112L</t>
  </si>
  <si>
    <t>LOUISE MICHEL</t>
  </si>
  <si>
    <t>CHAMPIGNY SUR MARNE</t>
  </si>
  <si>
    <t>0942033Z</t>
  </si>
  <si>
    <t>LYCEE LOUISE MICHEL</t>
  </si>
  <si>
    <t>0940113M</t>
  </si>
  <si>
    <t>LANGEVIN-WALLON</t>
  </si>
  <si>
    <t>0941088X</t>
  </si>
  <si>
    <t>LYCEE LANGEVIN WALLON</t>
  </si>
  <si>
    <t>0940117S</t>
  </si>
  <si>
    <t>NOGENT SUR MARNE</t>
  </si>
  <si>
    <t>0940118T</t>
  </si>
  <si>
    <t>LOUIS ARMAND</t>
  </si>
  <si>
    <t>0940578T</t>
  </si>
  <si>
    <t>LYCEE LOUIS ARMAND</t>
  </si>
  <si>
    <t>0940119U</t>
  </si>
  <si>
    <t>PAUL DOUMER</t>
  </si>
  <si>
    <t>LE PERREUX SUR MARNE</t>
  </si>
  <si>
    <t>0940120V</t>
  </si>
  <si>
    <t>MARCELIN BERTHELOT</t>
  </si>
  <si>
    <t>ST MAUR DES FOSSES</t>
  </si>
  <si>
    <t>0940121W</t>
  </si>
  <si>
    <t>D'ARSONVAL</t>
  </si>
  <si>
    <t>0940122X</t>
  </si>
  <si>
    <t>CONDORCET</t>
  </si>
  <si>
    <t>0941965A</t>
  </si>
  <si>
    <t>LYCEE CONDORCET</t>
  </si>
  <si>
    <t>0940124Z</t>
  </si>
  <si>
    <t>HECTOR BERLIOZ</t>
  </si>
  <si>
    <t>VINCENNES</t>
  </si>
  <si>
    <t>0940132H</t>
  </si>
  <si>
    <t>GABRIEL PERI</t>
  </si>
  <si>
    <t>0940137N</t>
  </si>
  <si>
    <t>LA SOURCE</t>
  </si>
  <si>
    <t>0942032Y</t>
  </si>
  <si>
    <t>LP LA SOURCE</t>
  </si>
  <si>
    <t>0940138P</t>
  </si>
  <si>
    <t>ARMAND GUILLAUMIN</t>
  </si>
  <si>
    <t>ORLY</t>
  </si>
  <si>
    <t>0942146X</t>
  </si>
  <si>
    <t>LP ARMAND GUILLAUMIN</t>
  </si>
  <si>
    <t>0940140S</t>
  </si>
  <si>
    <t>GOURDOU-LESEURRE</t>
  </si>
  <si>
    <t>0940143V</t>
  </si>
  <si>
    <t>0940171A</t>
  </si>
  <si>
    <t>STENDHAL</t>
  </si>
  <si>
    <t>BONNEUIL SUR MARNE</t>
  </si>
  <si>
    <t>0940319L</t>
  </si>
  <si>
    <t>FRANCOIS CAVANNA</t>
  </si>
  <si>
    <t>0940585A</t>
  </si>
  <si>
    <t>FRANCOIS MANSART</t>
  </si>
  <si>
    <t>0941967C</t>
  </si>
  <si>
    <t>LYCEE FRANCOIS MANSART</t>
  </si>
  <si>
    <t>0940742W</t>
  </si>
  <si>
    <t>GUILLAUME BUDE</t>
  </si>
  <si>
    <t>LIMEIL BREVANNES</t>
  </si>
  <si>
    <t>0941968D</t>
  </si>
  <si>
    <t>LYCEE GUILLAUME BUDE</t>
  </si>
  <si>
    <t>0940743X</t>
  </si>
  <si>
    <t>GEORGES BRASSENS</t>
  </si>
  <si>
    <t>VILLENEUVE LE ROI</t>
  </si>
  <si>
    <t>0941977N</t>
  </si>
  <si>
    <t>LYCEE GEORGES BRASSENS</t>
  </si>
  <si>
    <t>0941298A</t>
  </si>
  <si>
    <t>MICHELET</t>
  </si>
  <si>
    <t>FONTENAY SOUS BOIS</t>
  </si>
  <si>
    <t>0941347D</t>
  </si>
  <si>
    <t>PABLO PICASSO</t>
  </si>
  <si>
    <t>0941470M</t>
  </si>
  <si>
    <t>SAMUEL DE CHAMPLAIN</t>
  </si>
  <si>
    <t>CHENNEVIERES SUR MARNE</t>
  </si>
  <si>
    <t>0941918Z</t>
  </si>
  <si>
    <t>CHRISTOPHE COLOMB</t>
  </si>
  <si>
    <t>SUCY EN BRIE</t>
  </si>
  <si>
    <t>0941978P</t>
  </si>
  <si>
    <t>LYCEE CHRISTOPHE COLOMB</t>
  </si>
  <si>
    <t>0941951K</t>
  </si>
  <si>
    <t>0940133J</t>
  </si>
  <si>
    <t>LYCEE MARX DORMOY</t>
  </si>
  <si>
    <t>MARX DORMOY</t>
  </si>
  <si>
    <t>0941952L</t>
  </si>
  <si>
    <t>0940750E</t>
  </si>
  <si>
    <t>LYCEE FRANCOIS ARAGO</t>
  </si>
  <si>
    <t>VILLENEUVE ST GEORGES</t>
  </si>
  <si>
    <t>FRANCOIS ARAGO</t>
  </si>
  <si>
    <t>0942130E</t>
  </si>
  <si>
    <t>0941303F</t>
  </si>
  <si>
    <t>LPO MONTALEAU</t>
  </si>
  <si>
    <t>MONTALEAU</t>
  </si>
  <si>
    <t>0930075B</t>
  </si>
  <si>
    <t>IMP APAJH HANDICAPES MOTEURS</t>
  </si>
  <si>
    <t>BONDY</t>
  </si>
  <si>
    <t>0930118Y</t>
  </si>
  <si>
    <t>JEAN RENOIR</t>
  </si>
  <si>
    <t>0930121B</t>
  </si>
  <si>
    <t>JEAN JAURES</t>
  </si>
  <si>
    <t>MONTREUIL</t>
  </si>
  <si>
    <t>0930122C</t>
  </si>
  <si>
    <t>0930123D</t>
  </si>
  <si>
    <t>OLYMPE DE GOUGES</t>
  </si>
  <si>
    <t>NOISY LE SEC</t>
  </si>
  <si>
    <t>0930127H</t>
  </si>
  <si>
    <t>GEORGES CLEMENCEAU</t>
  </si>
  <si>
    <t>VILLEMOMBLE</t>
  </si>
  <si>
    <t>0930129K</t>
  </si>
  <si>
    <t>MADELEINE VIONNET</t>
  </si>
  <si>
    <t>0930130L</t>
  </si>
  <si>
    <t>0930133P</t>
  </si>
  <si>
    <t>THEODORE MONOD</t>
  </si>
  <si>
    <t>0930830X</t>
  </si>
  <si>
    <t>ALBERT SCHWEITZER</t>
  </si>
  <si>
    <t>LE RAINCY</t>
  </si>
  <si>
    <t>0930833A</t>
  </si>
  <si>
    <t>JEAN ZAY</t>
  </si>
  <si>
    <t>AULNAY SOUS BOIS</t>
  </si>
  <si>
    <t>0930834B</t>
  </si>
  <si>
    <t>VOILLAUME</t>
  </si>
  <si>
    <t>0930846P</t>
  </si>
  <si>
    <t>0931193S</t>
  </si>
  <si>
    <t>HELENE BOUCHER</t>
  </si>
  <si>
    <t>TREMBLAY EN FRANCE</t>
  </si>
  <si>
    <t>0931233K</t>
  </si>
  <si>
    <t>JEAN-BAPTISTE CLEMENT</t>
  </si>
  <si>
    <t>GAGNY</t>
  </si>
  <si>
    <t>0932375B</t>
  </si>
  <si>
    <t>NOUVELLES CHANCES</t>
  </si>
  <si>
    <t>0931272C</t>
  </si>
  <si>
    <t>0931565W</t>
  </si>
  <si>
    <t>NOISY LE GRAND</t>
  </si>
  <si>
    <t>0931584S</t>
  </si>
  <si>
    <t>JEAN ROSTAND</t>
  </si>
  <si>
    <t>VILLEPINTE</t>
  </si>
  <si>
    <t>0932228S</t>
  </si>
  <si>
    <t>LYCEE JEAN ROSTAND</t>
  </si>
  <si>
    <t>0931585T</t>
  </si>
  <si>
    <t>ANDRE BOULLOCHE</t>
  </si>
  <si>
    <t>LIVRY GARGAN</t>
  </si>
  <si>
    <t>0931739K</t>
  </si>
  <si>
    <t>ROSNY SOUS BOIS</t>
  </si>
  <si>
    <t>0931779D</t>
  </si>
  <si>
    <t>L'HORTICULTURE ET PAYSAGE</t>
  </si>
  <si>
    <t>0932112R</t>
  </si>
  <si>
    <t>LYCEE HORTICULTURE</t>
  </si>
  <si>
    <t>0932031C</t>
  </si>
  <si>
    <t>0932046U</t>
  </si>
  <si>
    <t>0932115U</t>
  </si>
  <si>
    <t>LYCEE LEONARD DE VINCI</t>
  </si>
  <si>
    <t>0932047V</t>
  </si>
  <si>
    <t>EVARISTE GALOIS</t>
  </si>
  <si>
    <t>0932113S</t>
  </si>
  <si>
    <t>LYCEE EVARISTE GALOIS</t>
  </si>
  <si>
    <t>0932048W</t>
  </si>
  <si>
    <t>BLAISE CENDRARS</t>
  </si>
  <si>
    <t>SEVRAN</t>
  </si>
  <si>
    <t>0932236A</t>
  </si>
  <si>
    <t>LYCEE BLAISE CENDRARS</t>
  </si>
  <si>
    <t>0932116V</t>
  </si>
  <si>
    <t>0930131M</t>
  </si>
  <si>
    <t>LYCEE EUGENIE COTTON</t>
  </si>
  <si>
    <t>EUGENIE COTTON</t>
  </si>
  <si>
    <t>0932119Y</t>
  </si>
  <si>
    <t>0931234L</t>
  </si>
  <si>
    <t>LYCEE EUGENE HENAFF</t>
  </si>
  <si>
    <t>BAGNOLET</t>
  </si>
  <si>
    <t>EUGENE HENAFF</t>
  </si>
  <si>
    <t>0932120Z</t>
  </si>
  <si>
    <t>0931386B</t>
  </si>
  <si>
    <t>LYCEE HENRI SELLIER</t>
  </si>
  <si>
    <t>HENRI SELLIER</t>
  </si>
  <si>
    <t>0932221J</t>
  </si>
  <si>
    <t>0930142Z</t>
  </si>
  <si>
    <t>0932222K</t>
  </si>
  <si>
    <t>0930832Z</t>
  </si>
  <si>
    <t>LYCEE RENE CASSIN</t>
  </si>
  <si>
    <t>RENE CASSIN</t>
  </si>
  <si>
    <t>0932260B</t>
  </si>
  <si>
    <t>0931571C</t>
  </si>
  <si>
    <t>0932267J</t>
  </si>
  <si>
    <t>0930137U</t>
  </si>
  <si>
    <t>LYCEE LIBERTE</t>
  </si>
  <si>
    <t>ROMAINVILLE</t>
  </si>
  <si>
    <t>LIBERTE</t>
  </si>
  <si>
    <t>0931740L</t>
  </si>
  <si>
    <t>LYCEE LEO LAGRANGE</t>
  </si>
  <si>
    <t>0932291K</t>
  </si>
  <si>
    <t>0931609U</t>
  </si>
  <si>
    <t>LYCEE NICOLAS JOSEPH CUGNOT</t>
  </si>
  <si>
    <t>NEUILLY SUR MARNE</t>
  </si>
  <si>
    <t>NICOLAS-JOSEPH CUGNOT</t>
  </si>
  <si>
    <t>0932638M</t>
  </si>
  <si>
    <t>INTERNATIONAL</t>
  </si>
  <si>
    <t>0930116W</t>
  </si>
  <si>
    <t>HENRI WALLON</t>
  </si>
  <si>
    <t>AUBERVILLIERS</t>
  </si>
  <si>
    <t>0930117X</t>
  </si>
  <si>
    <t>LE CORBUSIER</t>
  </si>
  <si>
    <t>0932475K</t>
  </si>
  <si>
    <t>I.M.E.</t>
  </si>
  <si>
    <t>SOINS ÉTUDES POUR ADOLESCENTS</t>
  </si>
  <si>
    <t>0930119Z</t>
  </si>
  <si>
    <t>DRANCY</t>
  </si>
  <si>
    <t>0931432B</t>
  </si>
  <si>
    <t>LYCEE EUGENE DELACROIX</t>
  </si>
  <si>
    <t>0930120A</t>
  </si>
  <si>
    <t>JACQUES FEYDER</t>
  </si>
  <si>
    <t>EPINAY SUR SEINE</t>
  </si>
  <si>
    <t>0930124E</t>
  </si>
  <si>
    <t>PANTIN</t>
  </si>
  <si>
    <t>0930125F</t>
  </si>
  <si>
    <t>PAUL ELUARD</t>
  </si>
  <si>
    <t>ST DENIS</t>
  </si>
  <si>
    <t>0930126G</t>
  </si>
  <si>
    <t>AUGUSTE BLANQUI</t>
  </si>
  <si>
    <t>ST OUEN</t>
  </si>
  <si>
    <t>0930141Y</t>
  </si>
  <si>
    <t>LYCEE AUGUSTE BLANQUI</t>
  </si>
  <si>
    <t>0930128J</t>
  </si>
  <si>
    <t>DENIS PAPIN</t>
  </si>
  <si>
    <t>LA COURNEUVE</t>
  </si>
  <si>
    <t>0930135S</t>
  </si>
  <si>
    <t>SIMONE WEIL</t>
  </si>
  <si>
    <t>0930136T</t>
  </si>
  <si>
    <t>CLAUDE-NICOLAS LEDOUX</t>
  </si>
  <si>
    <t>LES PAVILLONS SOUS BOIS</t>
  </si>
  <si>
    <t>0932387P</t>
  </si>
  <si>
    <t>LP CLAUDE-NICOLAS LEDOUX</t>
  </si>
  <si>
    <t>0930138V</t>
  </si>
  <si>
    <t>FREDERIC BARTHOLDI</t>
  </si>
  <si>
    <t>0930831Y</t>
  </si>
  <si>
    <t>ARISTIDE BRIAND</t>
  </si>
  <si>
    <t>LE BLANC MESNIL</t>
  </si>
  <si>
    <t>0931024H</t>
  </si>
  <si>
    <t>JEAN-PIERRE TIMBAUD</t>
  </si>
  <si>
    <t>0931198X</t>
  </si>
  <si>
    <t>ALFRED COSTES</t>
  </si>
  <si>
    <t>BOBIGNY</t>
  </si>
  <si>
    <t>0932376C</t>
  </si>
  <si>
    <t>0931430Z</t>
  </si>
  <si>
    <t>0931613Y</t>
  </si>
  <si>
    <t>0931735F</t>
  </si>
  <si>
    <t>0931738J</t>
  </si>
  <si>
    <t>ARTHUR RIMBAUD</t>
  </si>
  <si>
    <t>0932026X</t>
  </si>
  <si>
    <t>0930856A</t>
  </si>
  <si>
    <t>LYCEE ALFRED NOBEL</t>
  </si>
  <si>
    <t>CLICHY SOUS BOIS</t>
  </si>
  <si>
    <t>ALFRED NOBEL</t>
  </si>
  <si>
    <t>0932030B</t>
  </si>
  <si>
    <t>0931736G</t>
  </si>
  <si>
    <t>LYCEE MAURICE UTRILLO</t>
  </si>
  <si>
    <t>STAINS</t>
  </si>
  <si>
    <t>MAURICE UTRILLO</t>
  </si>
  <si>
    <t>0932034F</t>
  </si>
  <si>
    <t>WOLFGANG AMADEUS MOZART</t>
  </si>
  <si>
    <t>0932396Z</t>
  </si>
  <si>
    <t>0932073Y</t>
  </si>
  <si>
    <t>0931743P</t>
  </si>
  <si>
    <t>LYCEE PAUL ROBERT</t>
  </si>
  <si>
    <t>LES LILAS</t>
  </si>
  <si>
    <t>PAUL ROBERT</t>
  </si>
  <si>
    <t>0932074Z</t>
  </si>
  <si>
    <t>0930140X</t>
  </si>
  <si>
    <t>LYCEE MARCEL CACHIN</t>
  </si>
  <si>
    <t>MARCEL CACHIN</t>
  </si>
  <si>
    <t>0932117W</t>
  </si>
  <si>
    <t>0930134R</t>
  </si>
  <si>
    <t>LYCEE LUCIE AUBRAC</t>
  </si>
  <si>
    <t>LUCIE AUBRAC</t>
  </si>
  <si>
    <t>0932118X</t>
  </si>
  <si>
    <t>0931205E</t>
  </si>
  <si>
    <t>LYCEE JEAN MOULIN</t>
  </si>
  <si>
    <t>0932121A</t>
  </si>
  <si>
    <t>0931427W</t>
  </si>
  <si>
    <t>LYCEE SUGER</t>
  </si>
  <si>
    <t>SUGER</t>
  </si>
  <si>
    <t>0931737H</t>
  </si>
  <si>
    <t>LYCEE ALEMBERT</t>
  </si>
  <si>
    <t>0931950P</t>
  </si>
  <si>
    <t>LYCEE ANDRE SABATIER</t>
  </si>
  <si>
    <t>0932126F</t>
  </si>
  <si>
    <t>0931431A</t>
  </si>
  <si>
    <t>LYCEE FRANCOIS RABELAIS</t>
  </si>
  <si>
    <t>DUGNY</t>
  </si>
  <si>
    <t>FRANCOIS RABELAIS</t>
  </si>
  <si>
    <t>0931388D</t>
  </si>
  <si>
    <t>LYCEE APPLICATION ENNA</t>
  </si>
  <si>
    <t>0932229T</t>
  </si>
  <si>
    <t>0930540G</t>
  </si>
  <si>
    <t>LYCEE PAUL LE ROLLAND</t>
  </si>
  <si>
    <t>PAUL LE ROLLAND</t>
  </si>
  <si>
    <t>0932377D</t>
  </si>
  <si>
    <t>LYC</t>
  </si>
  <si>
    <t>EXP AUTO-ECOLE ST DENIS</t>
  </si>
  <si>
    <t>0932577W</t>
  </si>
  <si>
    <t>0932463X</t>
  </si>
  <si>
    <t>MICROLYCEE DE SEINE ST DENIS</t>
  </si>
  <si>
    <t>LE BOURGET</t>
  </si>
  <si>
    <t>DU BOURGET</t>
  </si>
  <si>
    <t>0932667U</t>
  </si>
  <si>
    <t>PLAINE COMMUNE</t>
  </si>
  <si>
    <t>LYCEE DE PIERREFITTE</t>
  </si>
  <si>
    <t xml:space="preserve">PIERREFITTE </t>
  </si>
  <si>
    <t>0932783V</t>
  </si>
  <si>
    <t>Capacité d'accueil</t>
  </si>
  <si>
    <t>HSA</t>
  </si>
  <si>
    <t>dont dotation à l'IPS</t>
  </si>
  <si>
    <t>DHG initiale RS 2023</t>
  </si>
  <si>
    <t>Groupe de travail DHG Lycées - Rentrée scolaire 2024/2025</t>
  </si>
  <si>
    <t>DHG réalisée RS 2023</t>
  </si>
  <si>
    <t>DHG initiale RS 2024</t>
  </si>
  <si>
    <t>0942531R</t>
  </si>
  <si>
    <t>NOUVEAU LYCEE</t>
  </si>
  <si>
    <t>différence de prevision janv à prévision janv</t>
  </si>
  <si>
    <t>différence de constat à prévisions 2024 actuelles</t>
  </si>
  <si>
    <t>Classés par variation de la DHG prévue pour 2024 par rapport au constat actuellement appliqué</t>
  </si>
  <si>
    <t>TOTAUX 77</t>
  </si>
  <si>
    <t>TOTAUX 93</t>
  </si>
  <si>
    <t>TOTAUX 94</t>
  </si>
  <si>
    <t>TOTAUX ACAD</t>
  </si>
  <si>
    <t>Groupe de travail DHG Lycées - Rentrée scolaire 2025/2026</t>
  </si>
  <si>
    <t>DHG réalisée RS 2024</t>
  </si>
  <si>
    <t>DHG initiale RS 2025</t>
  </si>
  <si>
    <t>0941975L</t>
  </si>
  <si>
    <t>0932282A</t>
  </si>
  <si>
    <t>0932122B</t>
  </si>
  <si>
    <t>0932123C</t>
  </si>
  <si>
    <t>0932129J</t>
  </si>
  <si>
    <t>TOTAL 77</t>
  </si>
  <si>
    <t>Total 94</t>
  </si>
  <si>
    <t>TOTAL 93</t>
  </si>
  <si>
    <t>différence de constat OCT 2024 à prévisions JANV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</si>
</sst>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4"/>
      <color theme="1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0" fillId="0" borderId="12" xfId="0" applyBorder="1"/>
    <xf numFmtId="0" fontId="4" fillId="0" borderId="8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0" fillId="0" borderId="6" xfId="0" applyBorder="1"/>
    <xf numFmtId="0" fontId="4" fillId="0" borderId="12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6" xfId="0" applyFont="1" applyBorder="1"/>
    <xf numFmtId="0" fontId="6" fillId="0" borderId="12" xfId="0" applyFont="1" applyBorder="1" applyAlignment="1">
      <alignment wrapText="1"/>
    </xf>
    <xf numFmtId="0" fontId="7" fillId="0" borderId="0" xfId="0" applyFont="1"/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5" fillId="0" borderId="6" xfId="0" applyFont="1" applyBorder="1"/>
    <xf numFmtId="0" fontId="8" fillId="0" borderId="12" xfId="0" applyFont="1" applyBorder="1" applyAlignment="1">
      <alignment wrapText="1"/>
    </xf>
    <xf numFmtId="0" fontId="5" fillId="0" borderId="0" xfId="0" applyFont="1"/>
    <xf numFmtId="0" fontId="4" fillId="0" borderId="19" xfId="0" applyFont="1" applyBorder="1" applyAlignment="1">
      <alignment horizontal="center" wrapText="1"/>
    </xf>
    <xf numFmtId="3" fontId="0" fillId="0" borderId="6" xfId="0" applyNumberFormat="1" applyBorder="1"/>
    <xf numFmtId="0" fontId="0" fillId="0" borderId="20" xfId="0" applyBorder="1"/>
    <xf numFmtId="0" fontId="9" fillId="0" borderId="26" xfId="0" applyFont="1" applyBorder="1" applyAlignment="1">
      <alignment horizontal="center" textRotation="90" wrapText="1"/>
    </xf>
    <xf numFmtId="0" fontId="9" fillId="0" borderId="0" xfId="0" applyFont="1" applyAlignment="1">
      <alignment horizontal="center" textRotation="90" wrapText="1"/>
    </xf>
    <xf numFmtId="0" fontId="9" fillId="0" borderId="27" xfId="0" applyFont="1" applyBorder="1" applyAlignment="1">
      <alignment horizontal="center" textRotation="90" wrapText="1"/>
    </xf>
    <xf numFmtId="0" fontId="9" fillId="0" borderId="10" xfId="0" applyFont="1" applyBorder="1"/>
    <xf numFmtId="0" fontId="9" fillId="0" borderId="28" xfId="0" applyFont="1" applyBorder="1"/>
    <xf numFmtId="0" fontId="9" fillId="0" borderId="25" xfId="0" applyFont="1" applyBorder="1"/>
    <xf numFmtId="0" fontId="4" fillId="0" borderId="8" xfId="0" applyFont="1" applyBorder="1" applyAlignment="1">
      <alignment horizontal="center" vertical="center" wrapText="1"/>
    </xf>
    <xf numFmtId="0" fontId="7" fillId="0" borderId="12" xfId="0" applyFont="1" applyBorder="1"/>
    <xf numFmtId="0" fontId="5" fillId="0" borderId="12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0" fillId="3" borderId="0" xfId="0" applyFill="1"/>
    <xf numFmtId="0" fontId="1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wrapText="1"/>
    </xf>
    <xf numFmtId="0" fontId="13" fillId="4" borderId="6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wrapText="1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9" fillId="0" borderId="29" xfId="0" applyFont="1" applyBorder="1"/>
    <xf numFmtId="0" fontId="9" fillId="0" borderId="35" xfId="0" applyFont="1" applyBorder="1"/>
    <xf numFmtId="0" fontId="9" fillId="0" borderId="31" xfId="0" applyFont="1" applyBorder="1"/>
    <xf numFmtId="0" fontId="0" fillId="0" borderId="36" xfId="0" applyBorder="1"/>
    <xf numFmtId="0" fontId="0" fillId="0" borderId="30" xfId="0" applyBorder="1"/>
    <xf numFmtId="0" fontId="13" fillId="0" borderId="6" xfId="0" applyFont="1" applyBorder="1"/>
    <xf numFmtId="0" fontId="10" fillId="4" borderId="1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6" borderId="6" xfId="0" applyFont="1" applyFill="1" applyBorder="1"/>
    <xf numFmtId="0" fontId="14" fillId="0" borderId="15" xfId="0" applyFont="1" applyBorder="1" applyAlignment="1">
      <alignment horizontal="center" vertical="center"/>
    </xf>
    <xf numFmtId="0" fontId="15" fillId="0" borderId="5" xfId="0" applyFont="1" applyBorder="1"/>
    <xf numFmtId="0" fontId="15" fillId="0" borderId="6" xfId="0" applyFont="1" applyBorder="1"/>
    <xf numFmtId="0" fontId="17" fillId="0" borderId="6" xfId="0" applyFont="1" applyBorder="1"/>
    <xf numFmtId="0" fontId="16" fillId="4" borderId="6" xfId="0" applyFont="1" applyFill="1" applyBorder="1" applyAlignment="1">
      <alignment horizontal="center" vertical="center"/>
    </xf>
    <xf numFmtId="0" fontId="15" fillId="0" borderId="12" xfId="0" applyFont="1" applyBorder="1"/>
    <xf numFmtId="0" fontId="15" fillId="0" borderId="30" xfId="0" applyFont="1" applyBorder="1"/>
    <xf numFmtId="0" fontId="14" fillId="4" borderId="6" xfId="0" applyFont="1" applyFill="1" applyBorder="1"/>
    <xf numFmtId="0" fontId="14" fillId="0" borderId="6" xfId="0" applyFont="1" applyBorder="1"/>
    <xf numFmtId="0" fontId="17" fillId="0" borderId="0" xfId="0" applyFont="1"/>
    <xf numFmtId="0" fontId="5" fillId="0" borderId="15" xfId="0" applyFont="1" applyBorder="1" applyAlignment="1">
      <alignment horizontal="center" vertical="center"/>
    </xf>
    <xf numFmtId="0" fontId="8" fillId="0" borderId="5" xfId="0" applyFont="1" applyBorder="1"/>
    <xf numFmtId="0" fontId="8" fillId="0" borderId="6" xfId="0" applyFont="1" applyBorder="1"/>
    <xf numFmtId="0" fontId="11" fillId="4" borderId="6" xfId="0" applyFont="1" applyFill="1" applyBorder="1" applyAlignment="1">
      <alignment horizontal="center" vertical="center"/>
    </xf>
    <xf numFmtId="0" fontId="8" fillId="0" borderId="12" xfId="0" applyFont="1" applyBorder="1"/>
    <xf numFmtId="0" fontId="8" fillId="0" borderId="30" xfId="0" applyFont="1" applyBorder="1"/>
    <xf numFmtId="0" fontId="12" fillId="4" borderId="6" xfId="0" applyFont="1" applyFill="1" applyBorder="1"/>
    <xf numFmtId="0" fontId="12" fillId="0" borderId="6" xfId="0" applyFont="1" applyBorder="1"/>
    <xf numFmtId="0" fontId="10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textRotation="90" wrapText="1"/>
    </xf>
    <xf numFmtId="0" fontId="9" fillId="0" borderId="23" xfId="0" applyFont="1" applyBorder="1" applyAlignment="1">
      <alignment horizontal="center" textRotation="90" wrapText="1"/>
    </xf>
    <xf numFmtId="0" fontId="9" fillId="0" borderId="8" xfId="0" applyFont="1" applyBorder="1" applyAlignment="1">
      <alignment horizontal="center" textRotation="90" wrapText="1"/>
    </xf>
    <xf numFmtId="0" fontId="9" fillId="0" borderId="22" xfId="0" applyFont="1" applyBorder="1" applyAlignment="1">
      <alignment horizontal="center" textRotation="90" wrapText="1"/>
    </xf>
    <xf numFmtId="0" fontId="9" fillId="0" borderId="24" xfId="0" applyFont="1" applyBorder="1" applyAlignment="1">
      <alignment horizontal="center" textRotation="90" wrapText="1"/>
    </xf>
    <xf numFmtId="0" fontId="9" fillId="0" borderId="9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0" borderId="3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8" fillId="0" borderId="41" xfId="0" applyFont="1" applyBorder="1" applyAlignment="1">
      <alignment horizontal="center" vertical="center"/>
    </xf>
    <xf numFmtId="0" fontId="19" fillId="0" borderId="37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18" xfId="0" applyFont="1" applyBorder="1" applyAlignment="1">
      <alignment vertical="center"/>
    </xf>
    <xf numFmtId="0" fontId="0" fillId="0" borderId="10" xfId="0" applyBorder="1"/>
    <xf numFmtId="0" fontId="4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18" fillId="0" borderId="3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39" xfId="0" applyFont="1" applyBorder="1" applyAlignment="1">
      <alignment horizontal="center" vertical="center" wrapText="1"/>
    </xf>
    <xf numFmtId="0" fontId="15" fillId="0" borderId="6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4" fillId="0" borderId="0" xfId="0" applyFont="1" applyBorder="1" applyAlignment="1"/>
    <xf numFmtId="0" fontId="15" fillId="0" borderId="0" xfId="0" applyFont="1" applyBorder="1" applyAlignment="1"/>
    <xf numFmtId="0" fontId="0" fillId="0" borderId="0" xfId="0" applyAlignment="1"/>
    <xf numFmtId="0" fontId="4" fillId="6" borderId="10" xfId="0" applyFont="1" applyFill="1" applyBorder="1" applyAlignment="1">
      <alignment wrapText="1"/>
    </xf>
    <xf numFmtId="0" fontId="4" fillId="6" borderId="6" xfId="0" applyFont="1" applyFill="1" applyBorder="1" applyAlignment="1">
      <alignment wrapText="1"/>
    </xf>
    <xf numFmtId="0" fontId="15" fillId="6" borderId="6" xfId="0" applyFont="1" applyFill="1" applyBorder="1" applyAlignment="1">
      <alignment wrapText="1"/>
    </xf>
    <xf numFmtId="0" fontId="8" fillId="6" borderId="6" xfId="0" applyFont="1" applyFill="1" applyBorder="1" applyAlignment="1">
      <alignment horizontal="left" vertical="center"/>
    </xf>
    <xf numFmtId="0" fontId="0" fillId="6" borderId="0" xfId="0" applyFill="1"/>
    <xf numFmtId="0" fontId="20" fillId="6" borderId="37" xfId="0" applyFont="1" applyFill="1" applyBorder="1" applyAlignment="1">
      <alignment vertical="center"/>
    </xf>
    <xf numFmtId="0" fontId="13" fillId="7" borderId="6" xfId="0" applyFont="1" applyFill="1" applyBorder="1"/>
    <xf numFmtId="0" fontId="14" fillId="7" borderId="6" xfId="0" applyFont="1" applyFill="1" applyBorder="1"/>
    <xf numFmtId="0" fontId="5" fillId="7" borderId="6" xfId="0" applyFont="1" applyFill="1" applyBorder="1" applyAlignment="1">
      <alignment horizontal="left" vertical="center"/>
    </xf>
    <xf numFmtId="0" fontId="18" fillId="7" borderId="6" xfId="0" applyFont="1" applyFill="1" applyBorder="1" applyAlignment="1">
      <alignment vertical="center"/>
    </xf>
    <xf numFmtId="0" fontId="21" fillId="6" borderId="6" xfId="0" applyFont="1" applyFill="1" applyBorder="1"/>
    <xf numFmtId="0" fontId="9" fillId="6" borderId="6" xfId="0" applyFont="1" applyFill="1" applyBorder="1"/>
    <xf numFmtId="0" fontId="9" fillId="6" borderId="6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vertical="center"/>
    </xf>
    <xf numFmtId="0" fontId="22" fillId="6" borderId="10" xfId="0" applyFont="1" applyFill="1" applyBorder="1" applyAlignment="1">
      <alignment wrapText="1"/>
    </xf>
    <xf numFmtId="0" fontId="22" fillId="6" borderId="6" xfId="0" applyFont="1" applyFill="1" applyBorder="1" applyAlignment="1">
      <alignment wrapText="1"/>
    </xf>
    <xf numFmtId="0" fontId="23" fillId="6" borderId="6" xfId="0" applyFont="1" applyFill="1" applyBorder="1" applyAlignment="1">
      <alignment wrapText="1"/>
    </xf>
    <xf numFmtId="0" fontId="20" fillId="6" borderId="6" xfId="0" applyFont="1" applyFill="1" applyBorder="1" applyAlignment="1">
      <alignment horizontal="left" vertical="center"/>
    </xf>
    <xf numFmtId="0" fontId="24" fillId="6" borderId="0" xfId="0" applyFont="1" applyFill="1"/>
    <xf numFmtId="0" fontId="25" fillId="0" borderId="0" xfId="0" applyFont="1"/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27" fillId="0" borderId="25" xfId="0" applyFont="1" applyBorder="1" applyAlignment="1">
      <alignment horizontal="center" wrapText="1"/>
    </xf>
    <xf numFmtId="0" fontId="27" fillId="0" borderId="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6" borderId="10" xfId="0" applyFont="1" applyFill="1" applyBorder="1" applyAlignment="1">
      <alignment horizontal="center" wrapText="1"/>
    </xf>
    <xf numFmtId="0" fontId="27" fillId="6" borderId="6" xfId="0" applyFont="1" applyFill="1" applyBorder="1" applyAlignment="1">
      <alignment horizontal="center" wrapText="1"/>
    </xf>
    <xf numFmtId="0" fontId="27" fillId="6" borderId="25" xfId="0" applyFont="1" applyFill="1" applyBorder="1" applyAlignment="1">
      <alignment horizontal="center" wrapText="1"/>
    </xf>
    <xf numFmtId="0" fontId="25" fillId="0" borderId="10" xfId="0" applyFont="1" applyBorder="1"/>
    <xf numFmtId="0" fontId="25" fillId="0" borderId="6" xfId="0" applyFont="1" applyBorder="1"/>
    <xf numFmtId="0" fontId="25" fillId="0" borderId="25" xfId="0" applyFont="1" applyBorder="1"/>
    <xf numFmtId="0" fontId="26" fillId="0" borderId="10" xfId="0" applyFont="1" applyBorder="1"/>
    <xf numFmtId="0" fontId="26" fillId="0" borderId="6" xfId="0" applyFont="1" applyBorder="1"/>
    <xf numFmtId="0" fontId="27" fillId="8" borderId="10" xfId="0" applyFont="1" applyFill="1" applyBorder="1" applyAlignment="1">
      <alignment horizontal="center" wrapText="1"/>
    </xf>
    <xf numFmtId="0" fontId="27" fillId="8" borderId="6" xfId="0" applyFont="1" applyFill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6" fillId="0" borderId="28" xfId="0" applyFont="1" applyBorder="1"/>
    <xf numFmtId="0" fontId="26" fillId="0" borderId="25" xfId="0" applyFont="1" applyBorder="1"/>
    <xf numFmtId="0" fontId="25" fillId="0" borderId="20" xfId="0" applyFont="1" applyBorder="1"/>
    <xf numFmtId="0" fontId="26" fillId="7" borderId="6" xfId="0" applyFont="1" applyFill="1" applyBorder="1"/>
    <xf numFmtId="0" fontId="26" fillId="6" borderId="6" xfId="0" applyFont="1" applyFill="1" applyBorder="1"/>
    <xf numFmtId="0" fontId="26" fillId="2" borderId="41" xfId="0" applyFont="1" applyFill="1" applyBorder="1" applyAlignment="1">
      <alignment horizontal="center" vertical="center" wrapText="1"/>
    </xf>
    <xf numFmtId="0" fontId="27" fillId="0" borderId="37" xfId="0" applyFont="1" applyBorder="1" applyAlignment="1">
      <alignment horizontal="center" wrapText="1"/>
    </xf>
    <xf numFmtId="0" fontId="27" fillId="6" borderId="37" xfId="0" applyFont="1" applyFill="1" applyBorder="1" applyAlignment="1">
      <alignment horizontal="center" wrapText="1"/>
    </xf>
    <xf numFmtId="0" fontId="25" fillId="0" borderId="37" xfId="0" applyFont="1" applyBorder="1"/>
    <xf numFmtId="0" fontId="27" fillId="8" borderId="37" xfId="0" applyFont="1" applyFill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26" fillId="7" borderId="37" xfId="0" applyFont="1" applyFill="1" applyBorder="1"/>
    <xf numFmtId="0" fontId="26" fillId="6" borderId="37" xfId="0" applyFont="1" applyFill="1" applyBorder="1"/>
    <xf numFmtId="0" fontId="13" fillId="7" borderId="20" xfId="0" applyFont="1" applyFill="1" applyBorder="1"/>
    <xf numFmtId="0" fontId="21" fillId="6" borderId="20" xfId="0" applyFont="1" applyFill="1" applyBorder="1"/>
    <xf numFmtId="0" fontId="28" fillId="0" borderId="10" xfId="0" applyFont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8" fillId="7" borderId="6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textRotation="90" wrapText="1"/>
    </xf>
    <xf numFmtId="0" fontId="28" fillId="0" borderId="39" xfId="0" applyFont="1" applyBorder="1" applyAlignment="1">
      <alignment horizontal="center" vertical="center" textRotation="90" wrapText="1"/>
    </xf>
    <xf numFmtId="0" fontId="28" fillId="0" borderId="40" xfId="0" applyFont="1" applyBorder="1" applyAlignment="1">
      <alignment horizontal="center" vertical="center" textRotation="90" wrapText="1"/>
    </xf>
    <xf numFmtId="0" fontId="28" fillId="0" borderId="10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textRotation="90" wrapText="1"/>
    </xf>
    <xf numFmtId="0" fontId="28" fillId="0" borderId="25" xfId="0" applyFont="1" applyBorder="1" applyAlignment="1">
      <alignment horizontal="center" vertical="center" textRotation="90" wrapText="1"/>
    </xf>
    <xf numFmtId="0" fontId="28" fillId="6" borderId="10" xfId="0" applyFont="1" applyFill="1" applyBorder="1" applyAlignment="1">
      <alignment horizontal="center" vertical="center"/>
    </xf>
    <xf numFmtId="0" fontId="4" fillId="0" borderId="10" xfId="0" applyFont="1" applyBorder="1" applyAlignment="1"/>
    <xf numFmtId="0" fontId="4" fillId="0" borderId="6" xfId="0" applyFont="1" applyBorder="1" applyAlignment="1"/>
    <xf numFmtId="0" fontId="15" fillId="0" borderId="6" xfId="0" applyFont="1" applyBorder="1" applyAlignment="1"/>
    <xf numFmtId="0" fontId="27" fillId="0" borderId="0" xfId="0" applyFont="1" applyBorder="1" applyAlignment="1">
      <alignment horizontal="center" wrapText="1"/>
    </xf>
    <xf numFmtId="0" fontId="27" fillId="0" borderId="28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37" xfId="0" applyFont="1" applyBorder="1" applyAlignment="1">
      <alignment horizontal="center"/>
    </xf>
  </cellXfs>
  <cellStyles count="1">
    <cellStyle name="Normal" xfId="0" builtinId="0"/>
  </cellStyles>
  <dxfs count="96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9B9C4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9B9C4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9B9C4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6CA62C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F9B9C4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6CA62C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6CA62C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6CA62C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6CA62C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6CA62C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6CA62C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00"/>
      <color rgb="FFFF5050"/>
      <color rgb="FFF9B9C4"/>
      <color rgb="FFFF0066"/>
      <color rgb="FF6CA62C"/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s\1-Gestion%20Moyens%20ENS-EDU-PSY-DOC%20(EPP)\Tableaux%20de%20suivi\2024-2025\Tableau%20de%20bord%20tous%20dpts_24_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s\1-Gestion%20Moyens%20ENS-EDU-PSY-DOC%20(EPP)\Tableaux%20de%20suivi\2023-2024\Tableau%20de%20bord%20tous%20dpts_23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G 2024-25"/>
      <sheetName val="Modifications DHG 2024-25"/>
      <sheetName val="Corresp RNE-UAARAT"/>
    </sheetNames>
    <sheetDataSet>
      <sheetData sheetId="0" refreshError="1">
        <row r="2">
          <cell r="B2" t="str">
            <v>N° RNE</v>
          </cell>
          <cell r="C2" t="str">
            <v>Sigle</v>
          </cell>
          <cell r="D2" t="str">
            <v>Sigle</v>
          </cell>
          <cell r="E2" t="str">
            <v>Dénomination</v>
          </cell>
          <cell r="F2" t="str">
            <v>Commune</v>
          </cell>
          <cell r="G2" t="str">
            <v>Prénom</v>
          </cell>
          <cell r="H2" t="str">
            <v>Nom</v>
          </cell>
          <cell r="I2" t="str">
            <v>Tél</v>
          </cell>
          <cell r="J2" t="str">
            <v>Nbre de division</v>
          </cell>
          <cell r="K2" t="str">
            <v>Capacité d'accueil</v>
          </cell>
          <cell r="L2" t="str">
            <v>UPE2A</v>
          </cell>
          <cell r="M2" t="str">
            <v>2de</v>
          </cell>
          <cell r="N2" t="str">
            <v>1e</v>
          </cell>
          <cell r="O2" t="str">
            <v>Tle</v>
          </cell>
          <cell r="P2" t="str">
            <v>Postbac hors CPGE</v>
          </cell>
          <cell r="Q2" t="str">
            <v>CPGE &amp; CPES</v>
          </cell>
          <cell r="R2" t="str">
            <v>1er cycle</v>
          </cell>
          <cell r="S2" t="str">
            <v>CAP 1</v>
          </cell>
          <cell r="T2" t="str">
            <v>CAP 2</v>
          </cell>
          <cell r="U2" t="str">
            <v>2nde Pro</v>
          </cell>
          <cell r="V2" t="str">
            <v>1ère pro</v>
          </cell>
          <cell r="W2" t="str">
            <v>Terminale pro</v>
          </cell>
          <cell r="X2" t="str">
            <v>MC DE BMA MONIT</v>
          </cell>
          <cell r="Y2" t="str">
            <v>FCIL</v>
          </cell>
          <cell r="Z2" t="str">
            <v>ULIS</v>
          </cell>
          <cell r="AA2" t="str">
            <v xml:space="preserve">Structures spécifiques </v>
          </cell>
          <cell r="AB2" t="str">
            <v>Pondé cycle terminal</v>
          </cell>
          <cell r="AC2" t="str">
            <v>pondérations BTS DN MADE</v>
          </cell>
          <cell r="AD2" t="str">
            <v>pondérations CPGE</v>
          </cell>
          <cell r="AE2" t="str">
            <v>Dotation UNSS</v>
          </cell>
          <cell r="AF2" t="str">
            <v>Dotation HCD</v>
          </cell>
          <cell r="AG2" t="str">
            <v>Section binationale</v>
          </cell>
          <cell r="AH2" t="str">
            <v>Section internationale</v>
          </cell>
          <cell r="AI2" t="str">
            <v>Section européenne</v>
          </cell>
          <cell r="AJ2" t="str">
            <v>Langues rares</v>
          </cell>
          <cell r="AK2" t="str">
            <v>Coord tertiaire</v>
          </cell>
          <cell r="AL2" t="str">
            <v>IPS</v>
          </cell>
          <cell r="AM2" t="str">
            <v>Accompagnement ponctuel</v>
          </cell>
          <cell r="AN2" t="str">
            <v>Section Sportive</v>
          </cell>
          <cell r="AO2" t="str">
            <v>Coordo diverses</v>
          </cell>
          <cell r="AP2" t="str">
            <v>Divers</v>
          </cell>
          <cell r="AQ2" t="str">
            <v>Dotation à la structure</v>
          </cell>
          <cell r="AR2" t="str">
            <v>Dotations statutaires</v>
          </cell>
          <cell r="AS2" t="str">
            <v>Dotations complémentaires</v>
          </cell>
          <cell r="AT2" t="str">
            <v xml:space="preserve">Marge réglementaire voie pro
</v>
          </cell>
          <cell r="AU2" t="str">
            <v xml:space="preserve">Marge réglementaire voie techno
</v>
          </cell>
          <cell r="AV2" t="str">
            <v>HP</v>
          </cell>
          <cell r="AW2" t="str">
            <v xml:space="preserve"> HSA </v>
          </cell>
          <cell r="AX2" t="str">
            <v>IMP</v>
          </cell>
          <cell r="AY2" t="str">
            <v>Total DHG</v>
          </cell>
        </row>
        <row r="3">
          <cell r="B3" t="str">
            <v>0940112L</v>
          </cell>
          <cell r="C3" t="str">
            <v>LPO</v>
          </cell>
          <cell r="D3" t="str">
            <v>LPO LY</v>
          </cell>
          <cell r="E3" t="str">
            <v>LOUISE MICHEL</v>
          </cell>
          <cell r="F3" t="str">
            <v>CHAMPIGNY SUR MARNE</v>
          </cell>
          <cell r="G3" t="str">
            <v>Sabine</v>
          </cell>
          <cell r="H3" t="str">
            <v>ACHKOUYAN</v>
          </cell>
          <cell r="I3" t="str">
            <v>01.57.02.65.07</v>
          </cell>
          <cell r="J3">
            <v>22</v>
          </cell>
          <cell r="K3">
            <v>681</v>
          </cell>
          <cell r="L3">
            <v>0</v>
          </cell>
          <cell r="M3">
            <v>269.5</v>
          </cell>
          <cell r="N3">
            <v>264</v>
          </cell>
          <cell r="O3">
            <v>293.5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40.08</v>
          </cell>
          <cell r="AC3">
            <v>0</v>
          </cell>
          <cell r="AD3">
            <v>0</v>
          </cell>
          <cell r="AE3">
            <v>12</v>
          </cell>
          <cell r="AF3">
            <v>0</v>
          </cell>
          <cell r="AG3">
            <v>0</v>
          </cell>
          <cell r="AH3">
            <v>0</v>
          </cell>
          <cell r="AI3">
            <v>6</v>
          </cell>
          <cell r="AJ3">
            <v>0</v>
          </cell>
          <cell r="AK3">
            <v>0</v>
          </cell>
          <cell r="AL3">
            <v>4</v>
          </cell>
          <cell r="AM3">
            <v>20</v>
          </cell>
          <cell r="AN3">
            <v>0</v>
          </cell>
          <cell r="AO3">
            <v>12</v>
          </cell>
          <cell r="AP3">
            <v>0</v>
          </cell>
          <cell r="AQ3">
            <v>827</v>
          </cell>
          <cell r="AR3">
            <v>52.08</v>
          </cell>
          <cell r="AS3">
            <v>42</v>
          </cell>
          <cell r="AT3">
            <v>0</v>
          </cell>
          <cell r="AU3">
            <v>210</v>
          </cell>
          <cell r="AV3">
            <v>831.7</v>
          </cell>
          <cell r="AW3">
            <v>79.38</v>
          </cell>
          <cell r="AX3">
            <v>10</v>
          </cell>
          <cell r="AY3">
            <v>921.08</v>
          </cell>
        </row>
        <row r="4">
          <cell r="B4" t="str">
            <v>0942033Z</v>
          </cell>
          <cell r="C4" t="str">
            <v>LP</v>
          </cell>
          <cell r="D4" t="str">
            <v>SEP</v>
          </cell>
          <cell r="E4" t="str">
            <v>LYCEE LOUISE MICHEL</v>
          </cell>
          <cell r="F4" t="str">
            <v>CHAMPIGNY SUR MARNE</v>
          </cell>
          <cell r="G4" t="str">
            <v>Sabine</v>
          </cell>
          <cell r="H4" t="str">
            <v>ACHKOUYAN</v>
          </cell>
          <cell r="I4" t="str">
            <v>01.57.02.65.07</v>
          </cell>
          <cell r="J4">
            <v>11</v>
          </cell>
          <cell r="K4">
            <v>258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147.6</v>
          </cell>
          <cell r="V4">
            <v>146.1</v>
          </cell>
          <cell r="W4">
            <v>125.4</v>
          </cell>
          <cell r="X4">
            <v>54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3</v>
          </cell>
          <cell r="AF4">
            <v>0</v>
          </cell>
          <cell r="AG4">
            <v>0</v>
          </cell>
          <cell r="AH4">
            <v>0</v>
          </cell>
          <cell r="AI4">
            <v>6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473.1</v>
          </cell>
          <cell r="AR4">
            <v>3</v>
          </cell>
          <cell r="AS4">
            <v>6</v>
          </cell>
          <cell r="AT4">
            <v>147.6</v>
          </cell>
          <cell r="AU4">
            <v>0</v>
          </cell>
          <cell r="AV4">
            <v>417.63</v>
          </cell>
          <cell r="AW4">
            <v>58.47</v>
          </cell>
          <cell r="AX4">
            <v>6</v>
          </cell>
          <cell r="AY4">
            <v>482.1</v>
          </cell>
        </row>
        <row r="5">
          <cell r="B5" t="str">
            <v>0940113M</v>
          </cell>
          <cell r="C5" t="str">
            <v>LPO</v>
          </cell>
          <cell r="D5" t="str">
            <v>LPO</v>
          </cell>
          <cell r="E5" t="str">
            <v>LANGEVIN-WALLON</v>
          </cell>
          <cell r="F5" t="str">
            <v>CHAMPIGNY SUR MARNE</v>
          </cell>
          <cell r="G5" t="str">
            <v>Sabine</v>
          </cell>
          <cell r="H5" t="str">
            <v>ACHKOUYAN</v>
          </cell>
          <cell r="I5" t="str">
            <v>01.57.02.65.07</v>
          </cell>
          <cell r="J5">
            <v>30</v>
          </cell>
          <cell r="K5">
            <v>867</v>
          </cell>
          <cell r="L5">
            <v>0</v>
          </cell>
          <cell r="M5">
            <v>231</v>
          </cell>
          <cell r="N5">
            <v>262.5</v>
          </cell>
          <cell r="O5">
            <v>273.5</v>
          </cell>
          <cell r="P5">
            <v>355</v>
          </cell>
          <cell r="Q5">
            <v>79.319999999999993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36.409999999999997</v>
          </cell>
          <cell r="AC5">
            <v>88.75</v>
          </cell>
          <cell r="AD5">
            <v>1.04</v>
          </cell>
          <cell r="AE5">
            <v>12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17</v>
          </cell>
          <cell r="AM5">
            <v>0</v>
          </cell>
          <cell r="AN5">
            <v>0</v>
          </cell>
          <cell r="AO5">
            <v>6</v>
          </cell>
          <cell r="AP5">
            <v>0</v>
          </cell>
          <cell r="AQ5">
            <v>1201.32</v>
          </cell>
          <cell r="AR5">
            <v>138.19999999999999</v>
          </cell>
          <cell r="AS5">
            <v>23</v>
          </cell>
          <cell r="AT5">
            <v>0</v>
          </cell>
          <cell r="AU5">
            <v>188</v>
          </cell>
          <cell r="AV5">
            <v>1143.8899999999999</v>
          </cell>
          <cell r="AW5">
            <v>198.63</v>
          </cell>
          <cell r="AX5">
            <v>20</v>
          </cell>
          <cell r="AY5">
            <v>1362.52</v>
          </cell>
        </row>
        <row r="6">
          <cell r="B6" t="str">
            <v>0941088X</v>
          </cell>
          <cell r="C6" t="str">
            <v>LP</v>
          </cell>
          <cell r="D6" t="str">
            <v>SEP</v>
          </cell>
          <cell r="E6" t="str">
            <v>LYCEE LANGEVIN WALLON</v>
          </cell>
          <cell r="F6" t="str">
            <v>CHAMPIGNY SUR MARNE</v>
          </cell>
          <cell r="G6" t="str">
            <v>Sabine</v>
          </cell>
          <cell r="H6" t="str">
            <v>ACHKOUYAN</v>
          </cell>
          <cell r="I6" t="str">
            <v>01.57.02.65.07</v>
          </cell>
          <cell r="J6">
            <v>15</v>
          </cell>
          <cell r="K6">
            <v>372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192</v>
          </cell>
          <cell r="V6">
            <v>230.83</v>
          </cell>
          <cell r="W6">
            <v>181.44</v>
          </cell>
          <cell r="X6">
            <v>0</v>
          </cell>
          <cell r="Y6">
            <v>20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3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624.27</v>
          </cell>
          <cell r="AR6">
            <v>3</v>
          </cell>
          <cell r="AS6">
            <v>0</v>
          </cell>
          <cell r="AT6">
            <v>181.77</v>
          </cell>
          <cell r="AU6">
            <v>0</v>
          </cell>
          <cell r="AV6">
            <v>533.14</v>
          </cell>
          <cell r="AW6">
            <v>85.13</v>
          </cell>
          <cell r="AX6">
            <v>9</v>
          </cell>
          <cell r="AY6">
            <v>627.27</v>
          </cell>
        </row>
        <row r="7">
          <cell r="B7" t="str">
            <v>0940117S</v>
          </cell>
          <cell r="C7" t="str">
            <v>LYC</v>
          </cell>
          <cell r="D7" t="str">
            <v>LG</v>
          </cell>
          <cell r="E7" t="str">
            <v>EDOUARD BRANLY</v>
          </cell>
          <cell r="F7" t="str">
            <v>NOGENT SUR MARNE</v>
          </cell>
          <cell r="G7" t="str">
            <v>Sabine</v>
          </cell>
          <cell r="H7" t="str">
            <v>ACHKOUYAN</v>
          </cell>
          <cell r="I7" t="str">
            <v>01.57.02.65.07</v>
          </cell>
          <cell r="J7">
            <v>24</v>
          </cell>
          <cell r="K7">
            <v>830</v>
          </cell>
          <cell r="L7">
            <v>0</v>
          </cell>
          <cell r="M7">
            <v>308</v>
          </cell>
          <cell r="N7">
            <v>292</v>
          </cell>
          <cell r="O7">
            <v>297.5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42.89</v>
          </cell>
          <cell r="AC7">
            <v>0</v>
          </cell>
          <cell r="AD7">
            <v>0</v>
          </cell>
          <cell r="AE7">
            <v>9</v>
          </cell>
          <cell r="AF7">
            <v>0</v>
          </cell>
          <cell r="AG7">
            <v>0</v>
          </cell>
          <cell r="AH7">
            <v>19.5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9</v>
          </cell>
          <cell r="AP7">
            <v>0</v>
          </cell>
          <cell r="AQ7">
            <v>897.5</v>
          </cell>
          <cell r="AR7">
            <v>51.89</v>
          </cell>
          <cell r="AS7">
            <v>28.5</v>
          </cell>
          <cell r="AT7">
            <v>0</v>
          </cell>
          <cell r="AU7">
            <v>226</v>
          </cell>
          <cell r="AV7">
            <v>854.14</v>
          </cell>
          <cell r="AW7">
            <v>114.75</v>
          </cell>
          <cell r="AX7">
            <v>9</v>
          </cell>
          <cell r="AY7">
            <v>977.89</v>
          </cell>
        </row>
        <row r="8">
          <cell r="B8" t="str">
            <v>0940118T</v>
          </cell>
          <cell r="C8" t="str">
            <v>LPO</v>
          </cell>
          <cell r="D8" t="str">
            <v>LPO LY</v>
          </cell>
          <cell r="E8" t="str">
            <v>LOUIS ARMAND</v>
          </cell>
          <cell r="F8" t="str">
            <v>NOGENT SUR MARNE</v>
          </cell>
          <cell r="G8" t="str">
            <v>Sabine</v>
          </cell>
          <cell r="H8" t="str">
            <v>ACHKOUYAN</v>
          </cell>
          <cell r="I8" t="str">
            <v>01.57.02.65.07</v>
          </cell>
          <cell r="J8">
            <v>24</v>
          </cell>
          <cell r="K8">
            <v>711</v>
          </cell>
          <cell r="L8">
            <v>0</v>
          </cell>
          <cell r="M8">
            <v>154</v>
          </cell>
          <cell r="N8">
            <v>196.5</v>
          </cell>
          <cell r="O8">
            <v>212.5</v>
          </cell>
          <cell r="P8">
            <v>540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29.26</v>
          </cell>
          <cell r="AC8">
            <v>135</v>
          </cell>
          <cell r="AD8">
            <v>0</v>
          </cell>
          <cell r="AE8">
            <v>6</v>
          </cell>
          <cell r="AF8">
            <v>0</v>
          </cell>
          <cell r="AG8">
            <v>0</v>
          </cell>
          <cell r="AH8">
            <v>0</v>
          </cell>
          <cell r="AI8">
            <v>6</v>
          </cell>
          <cell r="AJ8">
            <v>0</v>
          </cell>
          <cell r="AK8">
            <v>0</v>
          </cell>
          <cell r="AL8">
            <v>0</v>
          </cell>
          <cell r="AM8">
            <v>20</v>
          </cell>
          <cell r="AN8">
            <v>0</v>
          </cell>
          <cell r="AO8">
            <v>7</v>
          </cell>
          <cell r="AP8">
            <v>0</v>
          </cell>
          <cell r="AQ8">
            <v>1103</v>
          </cell>
          <cell r="AR8">
            <v>170.26</v>
          </cell>
          <cell r="AS8">
            <v>33</v>
          </cell>
          <cell r="AT8">
            <v>0</v>
          </cell>
          <cell r="AU8">
            <v>149</v>
          </cell>
          <cell r="AV8">
            <v>1056.1300000000001</v>
          </cell>
          <cell r="AW8">
            <v>235.13</v>
          </cell>
          <cell r="AX8">
            <v>15</v>
          </cell>
          <cell r="AY8">
            <v>1306.2600000000002</v>
          </cell>
        </row>
        <row r="9">
          <cell r="B9" t="str">
            <v>0940578T</v>
          </cell>
          <cell r="C9" t="str">
            <v>LP</v>
          </cell>
          <cell r="D9" t="str">
            <v>SEP</v>
          </cell>
          <cell r="E9" t="str">
            <v>LYCEE LOUIS ARMAND</v>
          </cell>
          <cell r="F9" t="str">
            <v>NOGENT SUR MARNE</v>
          </cell>
          <cell r="G9" t="str">
            <v>Sabine</v>
          </cell>
          <cell r="H9" t="str">
            <v>ACHKOUYAN</v>
          </cell>
          <cell r="I9" t="str">
            <v>01.57.02.65.07</v>
          </cell>
          <cell r="J9">
            <v>15</v>
          </cell>
          <cell r="K9">
            <v>372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255.6</v>
          </cell>
          <cell r="V9">
            <v>241.1</v>
          </cell>
          <cell r="W9">
            <v>233.3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6</v>
          </cell>
          <cell r="AF9">
            <v>0</v>
          </cell>
          <cell r="AG9">
            <v>0</v>
          </cell>
          <cell r="AH9">
            <v>0</v>
          </cell>
          <cell r="AI9">
            <v>6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730</v>
          </cell>
          <cell r="AR9">
            <v>6</v>
          </cell>
          <cell r="AS9">
            <v>6</v>
          </cell>
          <cell r="AT9">
            <v>277.5</v>
          </cell>
          <cell r="AU9">
            <v>0</v>
          </cell>
          <cell r="AV9">
            <v>672.28</v>
          </cell>
          <cell r="AW9">
            <v>63.72</v>
          </cell>
          <cell r="AX9">
            <v>6</v>
          </cell>
          <cell r="AY9">
            <v>742</v>
          </cell>
        </row>
        <row r="10">
          <cell r="B10" t="str">
            <v>0940119U</v>
          </cell>
          <cell r="C10" t="str">
            <v>LPO</v>
          </cell>
          <cell r="D10" t="str">
            <v>LPO</v>
          </cell>
          <cell r="E10" t="str">
            <v>PAUL DOUMER</v>
          </cell>
          <cell r="F10" t="str">
            <v>LE PERREUX SUR MARNE</v>
          </cell>
          <cell r="G10" t="str">
            <v>Sabine</v>
          </cell>
          <cell r="H10" t="str">
            <v>ACHKOUYAN</v>
          </cell>
          <cell r="I10" t="str">
            <v>01.57.02.65.07</v>
          </cell>
          <cell r="J10">
            <v>37</v>
          </cell>
          <cell r="K10">
            <v>1226</v>
          </cell>
          <cell r="L10">
            <v>0</v>
          </cell>
          <cell r="M10">
            <v>308</v>
          </cell>
          <cell r="N10">
            <v>369.5</v>
          </cell>
          <cell r="O10">
            <v>371.5</v>
          </cell>
          <cell r="P10">
            <v>234</v>
          </cell>
          <cell r="Q10">
            <v>99.5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52.13</v>
          </cell>
          <cell r="AC10">
            <v>58.5</v>
          </cell>
          <cell r="AD10">
            <v>5.35</v>
          </cell>
          <cell r="AE10">
            <v>6</v>
          </cell>
          <cell r="AF10">
            <v>0</v>
          </cell>
          <cell r="AG10">
            <v>0</v>
          </cell>
          <cell r="AH10">
            <v>0</v>
          </cell>
          <cell r="AI10">
            <v>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14</v>
          </cell>
          <cell r="AP10">
            <v>0</v>
          </cell>
          <cell r="AQ10">
            <v>1382.5</v>
          </cell>
          <cell r="AR10">
            <v>121.97999999999999</v>
          </cell>
          <cell r="AS10">
            <v>20</v>
          </cell>
          <cell r="AT10">
            <v>0</v>
          </cell>
          <cell r="AU10">
            <v>260</v>
          </cell>
          <cell r="AV10">
            <v>1252.4100000000001</v>
          </cell>
          <cell r="AW10">
            <v>255.07</v>
          </cell>
          <cell r="AX10">
            <v>17</v>
          </cell>
          <cell r="AY10">
            <v>1524.48</v>
          </cell>
        </row>
        <row r="11">
          <cell r="B11" t="str">
            <v>0940120V</v>
          </cell>
          <cell r="C11" t="str">
            <v>LYC</v>
          </cell>
          <cell r="D11" t="str">
            <v>LGT</v>
          </cell>
          <cell r="E11" t="str">
            <v>MARCELIN BERTHELOT</v>
          </cell>
          <cell r="F11" t="str">
            <v>ST MAUR DES FOSSES</v>
          </cell>
          <cell r="G11" t="str">
            <v>Sabine</v>
          </cell>
          <cell r="H11" t="str">
            <v>ACHKOUYAN</v>
          </cell>
          <cell r="I11" t="str">
            <v>01.57.02.65.07</v>
          </cell>
          <cell r="J11">
            <v>64</v>
          </cell>
          <cell r="K11">
            <v>2421</v>
          </cell>
          <cell r="L11">
            <v>0</v>
          </cell>
          <cell r="M11">
            <v>423.5</v>
          </cell>
          <cell r="N11">
            <v>467</v>
          </cell>
          <cell r="O11">
            <v>456.5</v>
          </cell>
          <cell r="P11">
            <v>164</v>
          </cell>
          <cell r="Q11">
            <v>1003.99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65.34</v>
          </cell>
          <cell r="AC11">
            <v>41</v>
          </cell>
          <cell r="AD11">
            <v>41.65</v>
          </cell>
          <cell r="AE11">
            <v>15</v>
          </cell>
          <cell r="AF11">
            <v>0</v>
          </cell>
          <cell r="AG11">
            <v>24</v>
          </cell>
          <cell r="AH11">
            <v>0</v>
          </cell>
          <cell r="AI11">
            <v>0</v>
          </cell>
          <cell r="AJ11">
            <v>0</v>
          </cell>
          <cell r="AK11">
            <v>3</v>
          </cell>
          <cell r="AL11">
            <v>0</v>
          </cell>
          <cell r="AM11">
            <v>0</v>
          </cell>
          <cell r="AN11">
            <v>0</v>
          </cell>
          <cell r="AO11">
            <v>6</v>
          </cell>
          <cell r="AP11">
            <v>0</v>
          </cell>
          <cell r="AQ11">
            <v>2514.9899999999998</v>
          </cell>
          <cell r="AR11">
            <v>162.99</v>
          </cell>
          <cell r="AS11">
            <v>33</v>
          </cell>
          <cell r="AT11">
            <v>0</v>
          </cell>
          <cell r="AU11">
            <v>326</v>
          </cell>
          <cell r="AV11">
            <v>2167.29</v>
          </cell>
          <cell r="AW11">
            <v>517.69000000000005</v>
          </cell>
          <cell r="AX11">
            <v>26</v>
          </cell>
          <cell r="AY11">
            <v>2710.98</v>
          </cell>
        </row>
        <row r="12">
          <cell r="B12" t="str">
            <v>0940121W</v>
          </cell>
          <cell r="C12" t="str">
            <v>LYC</v>
          </cell>
          <cell r="D12" t="str">
            <v>LGT</v>
          </cell>
          <cell r="E12" t="str">
            <v>D'ARSONVAL</v>
          </cell>
          <cell r="F12" t="str">
            <v>ST MAUR DES FOSSES</v>
          </cell>
          <cell r="G12" t="str">
            <v>Sabine</v>
          </cell>
          <cell r="H12" t="str">
            <v>ACHKOUYAN</v>
          </cell>
          <cell r="I12" t="str">
            <v>01.57.02.65.07</v>
          </cell>
          <cell r="J12">
            <v>38</v>
          </cell>
          <cell r="K12">
            <v>1215</v>
          </cell>
          <cell r="L12">
            <v>0</v>
          </cell>
          <cell r="M12">
            <v>385</v>
          </cell>
          <cell r="N12">
            <v>431.5</v>
          </cell>
          <cell r="O12">
            <v>427</v>
          </cell>
          <cell r="P12">
            <v>86.5</v>
          </cell>
          <cell r="Q12">
            <v>167.16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61.29</v>
          </cell>
          <cell r="AC12">
            <v>21.63</v>
          </cell>
          <cell r="AD12">
            <v>5.03</v>
          </cell>
          <cell r="AE12">
            <v>9</v>
          </cell>
          <cell r="AF12">
            <v>0</v>
          </cell>
          <cell r="AG12">
            <v>0</v>
          </cell>
          <cell r="AH12">
            <v>0</v>
          </cell>
          <cell r="AI12">
            <v>6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11</v>
          </cell>
          <cell r="AP12">
            <v>0</v>
          </cell>
          <cell r="AQ12">
            <v>1497.16</v>
          </cell>
          <cell r="AR12">
            <v>96.95</v>
          </cell>
          <cell r="AS12">
            <v>17</v>
          </cell>
          <cell r="AT12">
            <v>0</v>
          </cell>
          <cell r="AU12">
            <v>317</v>
          </cell>
          <cell r="AV12">
            <v>1358.9</v>
          </cell>
          <cell r="AW12">
            <v>238.21</v>
          </cell>
          <cell r="AX12">
            <v>14</v>
          </cell>
          <cell r="AY12">
            <v>1611.1100000000001</v>
          </cell>
        </row>
        <row r="13">
          <cell r="B13" t="str">
            <v>0940122X</v>
          </cell>
          <cell r="C13" t="str">
            <v>LPO</v>
          </cell>
          <cell r="D13" t="str">
            <v>LPO</v>
          </cell>
          <cell r="E13" t="str">
            <v>CONDORCET</v>
          </cell>
          <cell r="F13" t="str">
            <v>ST MAUR DES FOSSES</v>
          </cell>
          <cell r="G13" t="str">
            <v>Sabine</v>
          </cell>
          <cell r="H13" t="str">
            <v>ACHKOUYAN</v>
          </cell>
          <cell r="I13" t="str">
            <v>01.57.02.65.07</v>
          </cell>
          <cell r="J13">
            <v>25</v>
          </cell>
          <cell r="K13">
            <v>852</v>
          </cell>
          <cell r="L13">
            <v>0</v>
          </cell>
          <cell r="M13">
            <v>269.5</v>
          </cell>
          <cell r="N13">
            <v>294</v>
          </cell>
          <cell r="O13">
            <v>300</v>
          </cell>
          <cell r="P13">
            <v>69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41.16</v>
          </cell>
          <cell r="AC13">
            <v>17.25</v>
          </cell>
          <cell r="AD13">
            <v>0</v>
          </cell>
          <cell r="AE13">
            <v>9</v>
          </cell>
          <cell r="AF13">
            <v>0</v>
          </cell>
          <cell r="AG13">
            <v>0</v>
          </cell>
          <cell r="AH13">
            <v>0</v>
          </cell>
          <cell r="AI13">
            <v>6</v>
          </cell>
          <cell r="AJ13">
            <v>0</v>
          </cell>
          <cell r="AK13">
            <v>3</v>
          </cell>
          <cell r="AL13">
            <v>0</v>
          </cell>
          <cell r="AM13">
            <v>0</v>
          </cell>
          <cell r="AN13">
            <v>0</v>
          </cell>
          <cell r="AO13">
            <v>10</v>
          </cell>
          <cell r="AP13">
            <v>0</v>
          </cell>
          <cell r="AQ13">
            <v>932.5</v>
          </cell>
          <cell r="AR13">
            <v>67.41</v>
          </cell>
          <cell r="AS13">
            <v>19</v>
          </cell>
          <cell r="AT13">
            <v>0</v>
          </cell>
          <cell r="AU13">
            <v>216</v>
          </cell>
          <cell r="AV13">
            <v>899.11</v>
          </cell>
          <cell r="AW13">
            <v>106.8</v>
          </cell>
          <cell r="AX13">
            <v>13</v>
          </cell>
          <cell r="AY13">
            <v>1018.91</v>
          </cell>
        </row>
        <row r="14">
          <cell r="B14" t="str">
            <v>0941965A</v>
          </cell>
          <cell r="C14" t="str">
            <v>LP</v>
          </cell>
          <cell r="D14" t="str">
            <v>SEP</v>
          </cell>
          <cell r="E14" t="str">
            <v>LYCEE CONDORCET</v>
          </cell>
          <cell r="F14" t="str">
            <v>ST MAUR DES FOSSES</v>
          </cell>
          <cell r="G14" t="str">
            <v>Sabine</v>
          </cell>
          <cell r="H14" t="str">
            <v>ACHKOUYAN</v>
          </cell>
          <cell r="I14" t="str">
            <v>01.57.02.65.07</v>
          </cell>
          <cell r="J14">
            <v>6</v>
          </cell>
          <cell r="K14">
            <v>150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96</v>
          </cell>
          <cell r="V14">
            <v>91</v>
          </cell>
          <cell r="W14">
            <v>87.31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6</v>
          </cell>
          <cell r="AL14">
            <v>0</v>
          </cell>
          <cell r="AM14">
            <v>0</v>
          </cell>
          <cell r="AN14">
            <v>0</v>
          </cell>
          <cell r="AO14">
            <v>1</v>
          </cell>
          <cell r="AP14">
            <v>0</v>
          </cell>
          <cell r="AQ14">
            <v>274.31</v>
          </cell>
          <cell r="AR14">
            <v>0</v>
          </cell>
          <cell r="AS14">
            <v>7</v>
          </cell>
          <cell r="AT14">
            <v>93.31</v>
          </cell>
          <cell r="AU14">
            <v>0</v>
          </cell>
          <cell r="AV14">
            <v>250.47</v>
          </cell>
          <cell r="AW14">
            <v>29.84</v>
          </cell>
          <cell r="AX14">
            <v>1</v>
          </cell>
          <cell r="AY14">
            <v>281.31</v>
          </cell>
        </row>
        <row r="15">
          <cell r="B15" t="str">
            <v>0940124Z</v>
          </cell>
          <cell r="C15" t="str">
            <v>LYC</v>
          </cell>
          <cell r="D15" t="str">
            <v>LGT</v>
          </cell>
          <cell r="E15" t="str">
            <v>HECTOR BERLIOZ</v>
          </cell>
          <cell r="F15" t="str">
            <v>VINCENNES</v>
          </cell>
          <cell r="G15" t="str">
            <v>Sabine</v>
          </cell>
          <cell r="H15" t="str">
            <v>ACHKOUYAN</v>
          </cell>
          <cell r="I15" t="str">
            <v>01.57.02.65.07</v>
          </cell>
          <cell r="J15">
            <v>46</v>
          </cell>
          <cell r="K15">
            <v>1505</v>
          </cell>
          <cell r="L15">
            <v>0</v>
          </cell>
          <cell r="M15">
            <v>423.5</v>
          </cell>
          <cell r="N15">
            <v>545.5</v>
          </cell>
          <cell r="O15">
            <v>428</v>
          </cell>
          <cell r="P15">
            <v>171</v>
          </cell>
          <cell r="Q15">
            <v>76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70.900000000000006</v>
          </cell>
          <cell r="AC15">
            <v>42.75</v>
          </cell>
          <cell r="AD15">
            <v>2.13</v>
          </cell>
          <cell r="AE15">
            <v>9</v>
          </cell>
          <cell r="AF15">
            <v>0</v>
          </cell>
          <cell r="AG15">
            <v>0</v>
          </cell>
          <cell r="AH15">
            <v>13</v>
          </cell>
          <cell r="AI15">
            <v>6</v>
          </cell>
          <cell r="AJ15">
            <v>6.75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10</v>
          </cell>
          <cell r="AP15">
            <v>0</v>
          </cell>
          <cell r="AQ15">
            <v>1644</v>
          </cell>
          <cell r="AR15">
            <v>124.78</v>
          </cell>
          <cell r="AS15">
            <v>35.75</v>
          </cell>
          <cell r="AT15">
            <v>0</v>
          </cell>
          <cell r="AU15">
            <v>346</v>
          </cell>
          <cell r="AV15">
            <v>1547.7700000000002</v>
          </cell>
          <cell r="AW15">
            <v>239.76</v>
          </cell>
          <cell r="AX15">
            <v>17</v>
          </cell>
          <cell r="AY15">
            <v>1804.5300000000002</v>
          </cell>
        </row>
        <row r="16">
          <cell r="B16" t="str">
            <v>0940132H</v>
          </cell>
          <cell r="C16" t="str">
            <v>LP</v>
          </cell>
          <cell r="D16" t="str">
            <v>LP LYC</v>
          </cell>
          <cell r="E16" t="str">
            <v>GABRIEL PERI</v>
          </cell>
          <cell r="F16" t="str">
            <v>CHAMPIGNY SUR MARNE</v>
          </cell>
          <cell r="G16" t="str">
            <v>Sabine</v>
          </cell>
          <cell r="H16" t="str">
            <v>ACHKOUYAN</v>
          </cell>
          <cell r="I16" t="str">
            <v>01.57.02.65.07</v>
          </cell>
          <cell r="J16">
            <v>23</v>
          </cell>
          <cell r="K16">
            <v>527</v>
          </cell>
          <cell r="L16">
            <v>22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128</v>
          </cell>
          <cell r="T16">
            <v>128</v>
          </cell>
          <cell r="U16">
            <v>230.93</v>
          </cell>
          <cell r="V16">
            <v>301.60000000000002</v>
          </cell>
          <cell r="W16">
            <v>240.35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9</v>
          </cell>
          <cell r="AF16">
            <v>0</v>
          </cell>
          <cell r="AG16">
            <v>0</v>
          </cell>
          <cell r="AH16">
            <v>0</v>
          </cell>
          <cell r="AI16">
            <v>6</v>
          </cell>
          <cell r="AJ16">
            <v>0</v>
          </cell>
          <cell r="AK16">
            <v>0</v>
          </cell>
          <cell r="AL16">
            <v>6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1050.8799999999999</v>
          </cell>
          <cell r="AR16">
            <v>9</v>
          </cell>
          <cell r="AS16">
            <v>12</v>
          </cell>
          <cell r="AT16">
            <v>313.89</v>
          </cell>
          <cell r="AU16">
            <v>0</v>
          </cell>
          <cell r="AV16">
            <v>888.02999999999986</v>
          </cell>
          <cell r="AW16">
            <v>165.85</v>
          </cell>
          <cell r="AX16">
            <v>18</v>
          </cell>
          <cell r="AY16">
            <v>1071.8799999999999</v>
          </cell>
        </row>
        <row r="17">
          <cell r="B17" t="str">
            <v>0940137N</v>
          </cell>
          <cell r="C17" t="str">
            <v>LP</v>
          </cell>
          <cell r="D17" t="str">
            <v>LP LYC</v>
          </cell>
          <cell r="E17" t="str">
            <v>LA SOURCE</v>
          </cell>
          <cell r="F17" t="str">
            <v>NOGENT SUR MARNE</v>
          </cell>
          <cell r="G17" t="str">
            <v>Sabine</v>
          </cell>
          <cell r="H17" t="str">
            <v>ACHKOUYAN</v>
          </cell>
          <cell r="I17" t="str">
            <v>01.57.02.65.07</v>
          </cell>
          <cell r="J17">
            <v>23</v>
          </cell>
          <cell r="K17">
            <v>487</v>
          </cell>
          <cell r="L17">
            <v>22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145</v>
          </cell>
          <cell r="T17">
            <v>101.5</v>
          </cell>
          <cell r="U17">
            <v>219.2</v>
          </cell>
          <cell r="V17">
            <v>197.9</v>
          </cell>
          <cell r="W17">
            <v>197.64</v>
          </cell>
          <cell r="X17">
            <v>0</v>
          </cell>
          <cell r="Y17">
            <v>0</v>
          </cell>
          <cell r="Z17">
            <v>21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1</v>
          </cell>
          <cell r="AP17">
            <v>0</v>
          </cell>
          <cell r="AQ17">
            <v>904.24</v>
          </cell>
          <cell r="AR17">
            <v>6</v>
          </cell>
          <cell r="AS17">
            <v>1</v>
          </cell>
          <cell r="AT17">
            <v>223.74</v>
          </cell>
          <cell r="AU17">
            <v>0</v>
          </cell>
          <cell r="AV17">
            <v>762.86</v>
          </cell>
          <cell r="AW17">
            <v>135.38</v>
          </cell>
          <cell r="AX17">
            <v>13</v>
          </cell>
          <cell r="AY17">
            <v>911.24</v>
          </cell>
        </row>
        <row r="18">
          <cell r="B18" t="str">
            <v>0942032Y</v>
          </cell>
          <cell r="C18" t="str">
            <v>LYC</v>
          </cell>
          <cell r="D18" t="str">
            <v>SGT</v>
          </cell>
          <cell r="E18" t="str">
            <v>LP LA SOURCE</v>
          </cell>
          <cell r="F18" t="str">
            <v>NOGENT SUR MARNE</v>
          </cell>
          <cell r="G18" t="str">
            <v>Sabine</v>
          </cell>
          <cell r="H18" t="str">
            <v>ACHKOUYAN</v>
          </cell>
          <cell r="I18" t="str">
            <v>01.57.02.65.07</v>
          </cell>
          <cell r="J18">
            <v>8</v>
          </cell>
          <cell r="K18">
            <v>144</v>
          </cell>
          <cell r="L18">
            <v>0</v>
          </cell>
          <cell r="M18">
            <v>0</v>
          </cell>
          <cell r="N18">
            <v>32</v>
          </cell>
          <cell r="O18">
            <v>32</v>
          </cell>
          <cell r="P18">
            <v>244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61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4</v>
          </cell>
          <cell r="AP18">
            <v>6</v>
          </cell>
          <cell r="AQ18">
            <v>308</v>
          </cell>
          <cell r="AR18">
            <v>61</v>
          </cell>
          <cell r="AS18">
            <v>10</v>
          </cell>
          <cell r="AT18">
            <v>0</v>
          </cell>
          <cell r="AU18">
            <v>0</v>
          </cell>
          <cell r="AV18">
            <v>287.69</v>
          </cell>
          <cell r="AW18">
            <v>87.31</v>
          </cell>
          <cell r="AX18">
            <v>4</v>
          </cell>
          <cell r="AY18">
            <v>379</v>
          </cell>
        </row>
        <row r="19">
          <cell r="B19" t="str">
            <v>0940138P</v>
          </cell>
          <cell r="C19" t="str">
            <v>LP</v>
          </cell>
          <cell r="D19" t="str">
            <v>LP LYC</v>
          </cell>
          <cell r="E19" t="str">
            <v>ARMAND GUILLAUMIN</v>
          </cell>
          <cell r="F19" t="str">
            <v>ORLY</v>
          </cell>
          <cell r="G19" t="str">
            <v>Sabine</v>
          </cell>
          <cell r="H19" t="str">
            <v>ACHKOUYAN</v>
          </cell>
          <cell r="I19" t="str">
            <v>01.57.02.65.07</v>
          </cell>
          <cell r="J19">
            <v>27</v>
          </cell>
          <cell r="K19">
            <v>584</v>
          </cell>
          <cell r="L19">
            <v>22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35</v>
          </cell>
          <cell r="S19">
            <v>192.5</v>
          </cell>
          <cell r="T19">
            <v>145</v>
          </cell>
          <cell r="U19">
            <v>242</v>
          </cell>
          <cell r="V19">
            <v>265.93</v>
          </cell>
          <cell r="W19">
            <v>255.42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9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</v>
          </cell>
          <cell r="AM19">
            <v>0</v>
          </cell>
          <cell r="AN19">
            <v>0</v>
          </cell>
          <cell r="AO19">
            <v>4</v>
          </cell>
          <cell r="AP19">
            <v>4</v>
          </cell>
          <cell r="AQ19">
            <v>1157.8500000000001</v>
          </cell>
          <cell r="AR19">
            <v>9</v>
          </cell>
          <cell r="AS19">
            <v>14</v>
          </cell>
          <cell r="AT19">
            <v>328.85</v>
          </cell>
          <cell r="AU19">
            <v>0</v>
          </cell>
          <cell r="AV19">
            <v>1035.8400000000001</v>
          </cell>
          <cell r="AW19">
            <v>128.01</v>
          </cell>
          <cell r="AX19">
            <v>17</v>
          </cell>
          <cell r="AY19">
            <v>1180.8500000000001</v>
          </cell>
        </row>
        <row r="20">
          <cell r="B20" t="str">
            <v>0942146X</v>
          </cell>
          <cell r="C20" t="str">
            <v>LYC</v>
          </cell>
          <cell r="D20" t="str">
            <v>SGT</v>
          </cell>
          <cell r="E20" t="str">
            <v>LP ARMAND GUILLAUMIN</v>
          </cell>
          <cell r="F20" t="str">
            <v>ORLY</v>
          </cell>
          <cell r="G20" t="str">
            <v>Sabine</v>
          </cell>
          <cell r="H20" t="str">
            <v>ACHKOUYAN</v>
          </cell>
          <cell r="I20" t="str">
            <v>01.57.02.65.07</v>
          </cell>
          <cell r="J20">
            <v>3</v>
          </cell>
          <cell r="K20">
            <v>48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96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24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5</v>
          </cell>
          <cell r="AP20">
            <v>0</v>
          </cell>
          <cell r="AQ20">
            <v>96</v>
          </cell>
          <cell r="AR20">
            <v>24</v>
          </cell>
          <cell r="AS20">
            <v>5</v>
          </cell>
          <cell r="AT20">
            <v>0</v>
          </cell>
          <cell r="AU20">
            <v>0</v>
          </cell>
          <cell r="AV20">
            <v>97.64</v>
          </cell>
          <cell r="AW20">
            <v>25.36</v>
          </cell>
          <cell r="AX20">
            <v>2</v>
          </cell>
          <cell r="AY20">
            <v>125</v>
          </cell>
        </row>
        <row r="21">
          <cell r="B21" t="str">
            <v>0940140S</v>
          </cell>
          <cell r="C21" t="str">
            <v>LP</v>
          </cell>
          <cell r="D21" t="str">
            <v>LP LYC</v>
          </cell>
          <cell r="E21" t="str">
            <v>GOURDOU-LESEURRE</v>
          </cell>
          <cell r="F21" t="str">
            <v>ST MAUR DES FOSSES</v>
          </cell>
          <cell r="G21" t="str">
            <v>Sabine</v>
          </cell>
          <cell r="H21" t="str">
            <v>ACHKOUYAN</v>
          </cell>
          <cell r="I21" t="str">
            <v>01.57.02.65.07</v>
          </cell>
          <cell r="J21">
            <v>17</v>
          </cell>
          <cell r="K21">
            <v>357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35</v>
          </cell>
          <cell r="S21">
            <v>54</v>
          </cell>
          <cell r="T21">
            <v>54</v>
          </cell>
          <cell r="U21">
            <v>198.20000000000002</v>
          </cell>
          <cell r="V21">
            <v>209.70000000000002</v>
          </cell>
          <cell r="W21">
            <v>206.49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6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0</v>
          </cell>
          <cell r="AQ21">
            <v>757.3900000000001</v>
          </cell>
          <cell r="AR21">
            <v>6</v>
          </cell>
          <cell r="AS21">
            <v>5</v>
          </cell>
          <cell r="AT21">
            <v>208.58</v>
          </cell>
          <cell r="AU21">
            <v>0</v>
          </cell>
          <cell r="AV21">
            <v>650.20000000000005</v>
          </cell>
          <cell r="AW21">
            <v>107.19</v>
          </cell>
          <cell r="AX21">
            <v>11</v>
          </cell>
          <cell r="AY21">
            <v>768.3900000000001</v>
          </cell>
        </row>
        <row r="22">
          <cell r="B22" t="str">
            <v>0940143V</v>
          </cell>
          <cell r="C22" t="str">
            <v>LP</v>
          </cell>
          <cell r="D22" t="str">
            <v>LP</v>
          </cell>
          <cell r="E22" t="str">
            <v>JEAN MOULIN</v>
          </cell>
          <cell r="F22" t="str">
            <v>VINCENNES</v>
          </cell>
          <cell r="G22" t="str">
            <v>Sabine</v>
          </cell>
          <cell r="H22" t="str">
            <v>ACHKOUYAN</v>
          </cell>
          <cell r="I22" t="str">
            <v>01.57.02.65.07</v>
          </cell>
          <cell r="J22">
            <v>23</v>
          </cell>
          <cell r="K22">
            <v>584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303.75</v>
          </cell>
          <cell r="V22">
            <v>341.25</v>
          </cell>
          <cell r="W22">
            <v>335.88</v>
          </cell>
          <cell r="X22">
            <v>20</v>
          </cell>
          <cell r="Y22">
            <v>24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9</v>
          </cell>
          <cell r="AF22">
            <v>0</v>
          </cell>
          <cell r="AG22">
            <v>0</v>
          </cell>
          <cell r="AH22">
            <v>0</v>
          </cell>
          <cell r="AI22">
            <v>6</v>
          </cell>
          <cell r="AJ22">
            <v>0</v>
          </cell>
          <cell r="AK22">
            <v>0</v>
          </cell>
          <cell r="AL22">
            <v>11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1024.8800000000001</v>
          </cell>
          <cell r="AR22">
            <v>9</v>
          </cell>
          <cell r="AS22">
            <v>17</v>
          </cell>
          <cell r="AT22">
            <v>304.38</v>
          </cell>
          <cell r="AU22">
            <v>0</v>
          </cell>
          <cell r="AV22">
            <v>869.66000000000008</v>
          </cell>
          <cell r="AW22">
            <v>168.22</v>
          </cell>
          <cell r="AX22">
            <v>13</v>
          </cell>
          <cell r="AY22">
            <v>1050.8800000000001</v>
          </cell>
        </row>
        <row r="23">
          <cell r="B23" t="str">
            <v>0940171A</v>
          </cell>
          <cell r="C23" t="str">
            <v>EREA</v>
          </cell>
          <cell r="D23" t="str">
            <v>EREA</v>
          </cell>
          <cell r="E23" t="str">
            <v>STENDHAL</v>
          </cell>
          <cell r="F23" t="str">
            <v>BONNEUIL SUR MARNE</v>
          </cell>
          <cell r="G23" t="str">
            <v>Sabine</v>
          </cell>
          <cell r="H23" t="str">
            <v>ACHKOUYAN</v>
          </cell>
          <cell r="I23" t="str">
            <v>01.57.02.65.07</v>
          </cell>
          <cell r="J23">
            <v>11</v>
          </cell>
          <cell r="K23">
            <v>159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129.5</v>
          </cell>
          <cell r="S23">
            <v>131.5</v>
          </cell>
          <cell r="T23">
            <v>122.25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21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3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1</v>
          </cell>
          <cell r="AN23">
            <v>0</v>
          </cell>
          <cell r="AO23">
            <v>2</v>
          </cell>
          <cell r="AP23">
            <v>0</v>
          </cell>
          <cell r="AQ23">
            <v>404.25</v>
          </cell>
          <cell r="AR23">
            <v>3</v>
          </cell>
          <cell r="AS23">
            <v>3</v>
          </cell>
          <cell r="AT23">
            <v>34.25</v>
          </cell>
          <cell r="AU23">
            <v>0</v>
          </cell>
          <cell r="AV23">
            <v>374.24</v>
          </cell>
          <cell r="AW23">
            <v>30.01</v>
          </cell>
          <cell r="AX23">
            <v>6</v>
          </cell>
          <cell r="AY23">
            <v>410.25</v>
          </cell>
        </row>
        <row r="24">
          <cell r="B24" t="str">
            <v>0940319L</v>
          </cell>
          <cell r="C24" t="str">
            <v>EREA</v>
          </cell>
          <cell r="D24" t="str">
            <v>EREA</v>
          </cell>
          <cell r="E24" t="str">
            <v>FRANCOIS CAVANNA</v>
          </cell>
          <cell r="F24" t="str">
            <v>NOGENT SUR MARNE</v>
          </cell>
          <cell r="G24" t="str">
            <v>Sabine</v>
          </cell>
          <cell r="H24" t="str">
            <v>ACHKOUYAN</v>
          </cell>
          <cell r="I24" t="str">
            <v>01.57.02.65.07</v>
          </cell>
          <cell r="J24">
            <v>11</v>
          </cell>
          <cell r="K24">
            <v>122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212.5</v>
          </cell>
          <cell r="T24">
            <v>212.5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18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443</v>
          </cell>
          <cell r="AR24">
            <v>3</v>
          </cell>
          <cell r="AS24">
            <v>0</v>
          </cell>
          <cell r="AT24">
            <v>55</v>
          </cell>
          <cell r="AU24">
            <v>0</v>
          </cell>
          <cell r="AV24">
            <v>380.73</v>
          </cell>
          <cell r="AW24">
            <v>59.27</v>
          </cell>
          <cell r="AX24">
            <v>6</v>
          </cell>
          <cell r="AY24">
            <v>446</v>
          </cell>
        </row>
        <row r="25">
          <cell r="B25" t="str">
            <v>0940585A</v>
          </cell>
          <cell r="C25" t="str">
            <v>LPO</v>
          </cell>
          <cell r="D25" t="str">
            <v>LPO LY</v>
          </cell>
          <cell r="E25" t="str">
            <v>FRANCOIS MANSART</v>
          </cell>
          <cell r="F25" t="str">
            <v>ST MAUR DES FOSSES</v>
          </cell>
          <cell r="G25" t="str">
            <v>Sabine</v>
          </cell>
          <cell r="H25" t="str">
            <v>ACHKOUYAN</v>
          </cell>
          <cell r="I25" t="str">
            <v>01.57.02.65.07</v>
          </cell>
          <cell r="J25">
            <v>27</v>
          </cell>
          <cell r="K25">
            <v>707</v>
          </cell>
          <cell r="L25">
            <v>0</v>
          </cell>
          <cell r="M25">
            <v>231</v>
          </cell>
          <cell r="N25">
            <v>201.5</v>
          </cell>
          <cell r="O25">
            <v>211</v>
          </cell>
          <cell r="P25">
            <v>494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30.8</v>
          </cell>
          <cell r="AC25">
            <v>123.5</v>
          </cell>
          <cell r="AD25">
            <v>0</v>
          </cell>
          <cell r="AE25">
            <v>9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9</v>
          </cell>
          <cell r="AP25">
            <v>0</v>
          </cell>
          <cell r="AQ25">
            <v>1137.5</v>
          </cell>
          <cell r="AR25">
            <v>163.30000000000001</v>
          </cell>
          <cell r="AS25">
            <v>9</v>
          </cell>
          <cell r="AT25">
            <v>0</v>
          </cell>
          <cell r="AU25">
            <v>174</v>
          </cell>
          <cell r="AV25">
            <v>1079.25</v>
          </cell>
          <cell r="AW25">
            <v>218.55</v>
          </cell>
          <cell r="AX25">
            <v>12</v>
          </cell>
          <cell r="AY25">
            <v>1309.8</v>
          </cell>
        </row>
        <row r="26">
          <cell r="B26" t="str">
            <v>0941967C</v>
          </cell>
          <cell r="C26" t="str">
            <v>LP</v>
          </cell>
          <cell r="D26" t="str">
            <v>SEP</v>
          </cell>
          <cell r="E26" t="str">
            <v>LYCEE FRANCOIS MANSART</v>
          </cell>
          <cell r="F26" t="str">
            <v>ST MAUR DES FOSSES</v>
          </cell>
          <cell r="G26" t="str">
            <v>Sabine</v>
          </cell>
          <cell r="H26" t="str">
            <v>ACHKOUYAN</v>
          </cell>
          <cell r="I26" t="str">
            <v>01.57.02.65.07</v>
          </cell>
          <cell r="J26">
            <v>11</v>
          </cell>
          <cell r="K26">
            <v>234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35</v>
          </cell>
          <cell r="S26">
            <v>74</v>
          </cell>
          <cell r="T26">
            <v>54</v>
          </cell>
          <cell r="U26">
            <v>103.8</v>
          </cell>
          <cell r="V26">
            <v>107.6</v>
          </cell>
          <cell r="W26">
            <v>93.59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467.99</v>
          </cell>
          <cell r="AR26">
            <v>0</v>
          </cell>
          <cell r="AS26">
            <v>0</v>
          </cell>
          <cell r="AT26">
            <v>125.61</v>
          </cell>
          <cell r="AU26">
            <v>0</v>
          </cell>
          <cell r="AV26">
            <v>408.58000000000004</v>
          </cell>
          <cell r="AW26">
            <v>49.41</v>
          </cell>
          <cell r="AX26">
            <v>10</v>
          </cell>
          <cell r="AY26">
            <v>467.99</v>
          </cell>
        </row>
        <row r="27">
          <cell r="B27" t="str">
            <v>0940742W</v>
          </cell>
          <cell r="C27" t="str">
            <v>LPO</v>
          </cell>
          <cell r="D27" t="str">
            <v>LPO</v>
          </cell>
          <cell r="E27" t="str">
            <v>GUILLAUME BUDE</v>
          </cell>
          <cell r="F27" t="str">
            <v>LIMEIL BREVANNES</v>
          </cell>
          <cell r="G27" t="str">
            <v>Sabine</v>
          </cell>
          <cell r="H27" t="str">
            <v>ACHKOUYAN</v>
          </cell>
          <cell r="I27" t="str">
            <v>01.57.02.65.07</v>
          </cell>
          <cell r="J27">
            <v>49</v>
          </cell>
          <cell r="K27">
            <v>1612</v>
          </cell>
          <cell r="L27">
            <v>0</v>
          </cell>
          <cell r="M27">
            <v>577.5</v>
          </cell>
          <cell r="N27">
            <v>516</v>
          </cell>
          <cell r="O27">
            <v>518.5</v>
          </cell>
          <cell r="P27">
            <v>223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74.31</v>
          </cell>
          <cell r="AC27">
            <v>55.75</v>
          </cell>
          <cell r="AD27">
            <v>0</v>
          </cell>
          <cell r="AE27">
            <v>21</v>
          </cell>
          <cell r="AF27">
            <v>0</v>
          </cell>
          <cell r="AG27">
            <v>0</v>
          </cell>
          <cell r="AH27">
            <v>0</v>
          </cell>
          <cell r="AI27">
            <v>6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15</v>
          </cell>
          <cell r="AP27">
            <v>0</v>
          </cell>
          <cell r="AQ27">
            <v>1835</v>
          </cell>
          <cell r="AR27">
            <v>151.06</v>
          </cell>
          <cell r="AS27">
            <v>21</v>
          </cell>
          <cell r="AT27">
            <v>0</v>
          </cell>
          <cell r="AU27">
            <v>407</v>
          </cell>
          <cell r="AV27">
            <v>1741</v>
          </cell>
          <cell r="AW27">
            <v>250.06</v>
          </cell>
          <cell r="AX27">
            <v>16</v>
          </cell>
          <cell r="AY27">
            <v>2007.06</v>
          </cell>
        </row>
        <row r="28">
          <cell r="B28" t="str">
            <v>0941968D</v>
          </cell>
          <cell r="C28" t="str">
            <v>LP</v>
          </cell>
          <cell r="D28" t="str">
            <v>SEP</v>
          </cell>
          <cell r="E28" t="str">
            <v>LYCEE GUILLAUME BUDE</v>
          </cell>
          <cell r="F28" t="str">
            <v>LIMEIL BREVANNES</v>
          </cell>
          <cell r="G28" t="str">
            <v>Sabine</v>
          </cell>
          <cell r="H28" t="str">
            <v>ACHKOUYAN</v>
          </cell>
          <cell r="I28" t="str">
            <v>01.57.02.65.07</v>
          </cell>
          <cell r="J28">
            <v>9</v>
          </cell>
          <cell r="K28">
            <v>252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151.72999999999999</v>
          </cell>
          <cell r="V28">
            <v>150.5</v>
          </cell>
          <cell r="W28">
            <v>142.16999999999999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444.4</v>
          </cell>
          <cell r="AR28">
            <v>0</v>
          </cell>
          <cell r="AS28">
            <v>0</v>
          </cell>
          <cell r="AT28">
            <v>172.9</v>
          </cell>
          <cell r="AU28">
            <v>0</v>
          </cell>
          <cell r="AV28">
            <v>395.92999999999995</v>
          </cell>
          <cell r="AW28">
            <v>43.47</v>
          </cell>
          <cell r="AX28">
            <v>5</v>
          </cell>
          <cell r="AY28">
            <v>444.4</v>
          </cell>
        </row>
        <row r="29">
          <cell r="B29" t="str">
            <v>0940743X</v>
          </cell>
          <cell r="C29" t="str">
            <v>LPO</v>
          </cell>
          <cell r="D29" t="str">
            <v>LPO</v>
          </cell>
          <cell r="E29" t="str">
            <v>FRATERNITE</v>
          </cell>
          <cell r="F29" t="str">
            <v>VILLENEUVE LE ROI</v>
          </cell>
          <cell r="G29" t="str">
            <v>Sabine</v>
          </cell>
          <cell r="H29" t="str">
            <v>ACHKOUYAN</v>
          </cell>
          <cell r="I29" t="str">
            <v>01.57.02.65.07</v>
          </cell>
          <cell r="J29">
            <v>36</v>
          </cell>
          <cell r="K29">
            <v>1123</v>
          </cell>
          <cell r="L29">
            <v>0</v>
          </cell>
          <cell r="M29">
            <v>462</v>
          </cell>
          <cell r="N29">
            <v>403.5</v>
          </cell>
          <cell r="O29">
            <v>397.5</v>
          </cell>
          <cell r="P29">
            <v>82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58.27</v>
          </cell>
          <cell r="AC29">
            <v>20.5</v>
          </cell>
          <cell r="AD29">
            <v>0</v>
          </cell>
          <cell r="AE29">
            <v>9</v>
          </cell>
          <cell r="AF29">
            <v>0</v>
          </cell>
          <cell r="AG29">
            <v>0</v>
          </cell>
          <cell r="AH29">
            <v>0</v>
          </cell>
          <cell r="AI29">
            <v>6</v>
          </cell>
          <cell r="AJ29">
            <v>0</v>
          </cell>
          <cell r="AK29">
            <v>3</v>
          </cell>
          <cell r="AL29">
            <v>10</v>
          </cell>
          <cell r="AM29">
            <v>0</v>
          </cell>
          <cell r="AN29">
            <v>0</v>
          </cell>
          <cell r="AO29">
            <v>12</v>
          </cell>
          <cell r="AP29">
            <v>0</v>
          </cell>
          <cell r="AQ29">
            <v>1345</v>
          </cell>
          <cell r="AR29">
            <v>87.77000000000001</v>
          </cell>
          <cell r="AS29">
            <v>31</v>
          </cell>
          <cell r="AT29">
            <v>0</v>
          </cell>
          <cell r="AU29">
            <v>320</v>
          </cell>
          <cell r="AV29">
            <v>1274.2</v>
          </cell>
          <cell r="AW29">
            <v>171.57</v>
          </cell>
          <cell r="AX29">
            <v>18</v>
          </cell>
          <cell r="AY29">
            <v>1463.77</v>
          </cell>
        </row>
        <row r="30">
          <cell r="B30" t="str">
            <v>0941977N</v>
          </cell>
          <cell r="C30" t="str">
            <v>LP</v>
          </cell>
          <cell r="D30" t="str">
            <v>SEP</v>
          </cell>
          <cell r="E30" t="str">
            <v>FRATERNITE</v>
          </cell>
          <cell r="F30" t="str">
            <v>VILLENEUVE LE ROI</v>
          </cell>
          <cell r="G30" t="str">
            <v>Sabine</v>
          </cell>
          <cell r="H30" t="str">
            <v>ACHKOUYAN</v>
          </cell>
          <cell r="I30" t="str">
            <v>01.57.02.65.07</v>
          </cell>
          <cell r="J30">
            <v>6</v>
          </cell>
          <cell r="K30">
            <v>162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96</v>
          </cell>
          <cell r="V30">
            <v>97.67</v>
          </cell>
          <cell r="W30">
            <v>86.19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6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279.86</v>
          </cell>
          <cell r="AR30">
            <v>0</v>
          </cell>
          <cell r="AS30">
            <v>6</v>
          </cell>
          <cell r="AT30">
            <v>98.86</v>
          </cell>
          <cell r="AU30">
            <v>0</v>
          </cell>
          <cell r="AV30">
            <v>233.4</v>
          </cell>
          <cell r="AW30">
            <v>48.46</v>
          </cell>
          <cell r="AX30">
            <v>4</v>
          </cell>
          <cell r="AY30">
            <v>285.86</v>
          </cell>
        </row>
        <row r="31">
          <cell r="B31" t="str">
            <v>0941298A</v>
          </cell>
          <cell r="C31" t="str">
            <v>LP</v>
          </cell>
          <cell r="D31" t="str">
            <v>LP</v>
          </cell>
          <cell r="E31" t="str">
            <v>MICHELET</v>
          </cell>
          <cell r="F31" t="str">
            <v>FONTENAY SOUS BOIS</v>
          </cell>
          <cell r="G31" t="str">
            <v>Sabine</v>
          </cell>
          <cell r="H31" t="str">
            <v>ACHKOUYAN</v>
          </cell>
          <cell r="I31" t="str">
            <v>01.57.02.65.07</v>
          </cell>
          <cell r="J31">
            <v>14</v>
          </cell>
          <cell r="K31">
            <v>291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35</v>
          </cell>
          <cell r="S31">
            <v>54</v>
          </cell>
          <cell r="T31">
            <v>54</v>
          </cell>
          <cell r="U31">
            <v>147.79999999999998</v>
          </cell>
          <cell r="V31">
            <v>134</v>
          </cell>
          <cell r="W31">
            <v>137.5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6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8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562.29999999999995</v>
          </cell>
          <cell r="AR31">
            <v>6</v>
          </cell>
          <cell r="AS31">
            <v>8</v>
          </cell>
          <cell r="AT31">
            <v>117.1</v>
          </cell>
          <cell r="AU31">
            <v>0</v>
          </cell>
          <cell r="AV31">
            <v>493.96999999999997</v>
          </cell>
          <cell r="AW31">
            <v>71.33</v>
          </cell>
          <cell r="AX31">
            <v>11</v>
          </cell>
          <cell r="AY31">
            <v>576.29999999999995</v>
          </cell>
        </row>
        <row r="32">
          <cell r="B32" t="str">
            <v>0941347D</v>
          </cell>
          <cell r="C32" t="str">
            <v>LYC</v>
          </cell>
          <cell r="D32" t="str">
            <v>LGT</v>
          </cell>
          <cell r="E32" t="str">
            <v>PABLO PICASSO</v>
          </cell>
          <cell r="F32" t="str">
            <v>FONTENAY SOUS BOIS</v>
          </cell>
          <cell r="G32" t="str">
            <v>Sabine</v>
          </cell>
          <cell r="H32" t="str">
            <v>ACHKOUYAN</v>
          </cell>
          <cell r="I32" t="str">
            <v>01.57.02.65.07</v>
          </cell>
          <cell r="J32">
            <v>32</v>
          </cell>
          <cell r="K32">
            <v>1001</v>
          </cell>
          <cell r="L32">
            <v>0</v>
          </cell>
          <cell r="M32">
            <v>346.5</v>
          </cell>
          <cell r="N32">
            <v>295.5</v>
          </cell>
          <cell r="O32">
            <v>284.5</v>
          </cell>
          <cell r="P32">
            <v>133</v>
          </cell>
          <cell r="Q32">
            <v>127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44.05</v>
          </cell>
          <cell r="AC32">
            <v>45.75</v>
          </cell>
          <cell r="AD32">
            <v>0</v>
          </cell>
          <cell r="AE32">
            <v>9</v>
          </cell>
          <cell r="AF32">
            <v>0</v>
          </cell>
          <cell r="AG32">
            <v>0</v>
          </cell>
          <cell r="AH32">
            <v>0</v>
          </cell>
          <cell r="AI32">
            <v>6</v>
          </cell>
          <cell r="AJ32">
            <v>0</v>
          </cell>
          <cell r="AK32">
            <v>6</v>
          </cell>
          <cell r="AL32">
            <v>0</v>
          </cell>
          <cell r="AM32">
            <v>15</v>
          </cell>
          <cell r="AN32">
            <v>0</v>
          </cell>
          <cell r="AO32">
            <v>11</v>
          </cell>
          <cell r="AP32">
            <v>0</v>
          </cell>
          <cell r="AQ32">
            <v>1186.5</v>
          </cell>
          <cell r="AR32">
            <v>98.8</v>
          </cell>
          <cell r="AS32">
            <v>38</v>
          </cell>
          <cell r="AT32">
            <v>0</v>
          </cell>
          <cell r="AU32">
            <v>233</v>
          </cell>
          <cell r="AV32">
            <v>1113.1599999999999</v>
          </cell>
          <cell r="AW32">
            <v>184.14</v>
          </cell>
          <cell r="AX32">
            <v>26</v>
          </cell>
          <cell r="AY32">
            <v>1323.2999999999997</v>
          </cell>
        </row>
        <row r="33">
          <cell r="B33" t="str">
            <v>0941470M</v>
          </cell>
          <cell r="C33" t="str">
            <v>LYC</v>
          </cell>
          <cell r="D33" t="str">
            <v>LGT LY</v>
          </cell>
          <cell r="E33" t="str">
            <v>SAMUEL DE CHAMPLAIN</v>
          </cell>
          <cell r="F33" t="str">
            <v>CHENNEVIERES SUR MARNE</v>
          </cell>
          <cell r="G33" t="str">
            <v>Sabine</v>
          </cell>
          <cell r="H33" t="str">
            <v>ACHKOUYAN</v>
          </cell>
          <cell r="I33" t="str">
            <v>01.57.02.65.07</v>
          </cell>
          <cell r="J33">
            <v>72</v>
          </cell>
          <cell r="K33">
            <v>2128</v>
          </cell>
          <cell r="L33">
            <v>0</v>
          </cell>
          <cell r="M33">
            <v>500.5</v>
          </cell>
          <cell r="N33">
            <v>453.5</v>
          </cell>
          <cell r="O33">
            <v>487</v>
          </cell>
          <cell r="P33">
            <v>226.5</v>
          </cell>
          <cell r="Q33">
            <v>0</v>
          </cell>
          <cell r="R33">
            <v>35</v>
          </cell>
          <cell r="S33">
            <v>121</v>
          </cell>
          <cell r="T33">
            <v>84.5</v>
          </cell>
          <cell r="U33">
            <v>345.6</v>
          </cell>
          <cell r="V33">
            <v>345.3</v>
          </cell>
          <cell r="W33">
            <v>324.14999999999998</v>
          </cell>
          <cell r="X33">
            <v>20</v>
          </cell>
          <cell r="Y33">
            <v>0</v>
          </cell>
          <cell r="Z33">
            <v>0</v>
          </cell>
          <cell r="AA33">
            <v>0</v>
          </cell>
          <cell r="AB33">
            <v>66.53</v>
          </cell>
          <cell r="AC33">
            <v>56.63</v>
          </cell>
          <cell r="AD33">
            <v>0</v>
          </cell>
          <cell r="AE33">
            <v>24</v>
          </cell>
          <cell r="AF33">
            <v>0</v>
          </cell>
          <cell r="AG33">
            <v>0</v>
          </cell>
          <cell r="AH33">
            <v>0</v>
          </cell>
          <cell r="AI33">
            <v>6</v>
          </cell>
          <cell r="AJ33">
            <v>0</v>
          </cell>
          <cell r="AK33">
            <v>0</v>
          </cell>
          <cell r="AL33">
            <v>6</v>
          </cell>
          <cell r="AM33">
            <v>0</v>
          </cell>
          <cell r="AN33">
            <v>0</v>
          </cell>
          <cell r="AO33">
            <v>12</v>
          </cell>
          <cell r="AP33">
            <v>0</v>
          </cell>
          <cell r="AQ33">
            <v>2943.05</v>
          </cell>
          <cell r="AR33">
            <v>147.16</v>
          </cell>
          <cell r="AS33">
            <v>24</v>
          </cell>
          <cell r="AT33">
            <v>389.1</v>
          </cell>
          <cell r="AU33">
            <v>372</v>
          </cell>
          <cell r="AV33">
            <v>2634.3000000000006</v>
          </cell>
          <cell r="AW33">
            <v>439.91</v>
          </cell>
          <cell r="AX33">
            <v>40</v>
          </cell>
          <cell r="AY33">
            <v>3114.2100000000005</v>
          </cell>
        </row>
        <row r="34">
          <cell r="B34" t="str">
            <v>0941918Z</v>
          </cell>
          <cell r="C34" t="str">
            <v>LPO</v>
          </cell>
          <cell r="D34" t="str">
            <v>LPO</v>
          </cell>
          <cell r="E34" t="str">
            <v>CHRISTOPHE COLOMB</v>
          </cell>
          <cell r="F34" t="str">
            <v>SUCY EN BRIE</v>
          </cell>
          <cell r="G34" t="str">
            <v>Sabine</v>
          </cell>
          <cell r="H34" t="str">
            <v>ACHKOUYAN</v>
          </cell>
          <cell r="I34" t="str">
            <v>01.57.02.65.07</v>
          </cell>
          <cell r="J34">
            <v>29</v>
          </cell>
          <cell r="K34">
            <v>949</v>
          </cell>
          <cell r="L34">
            <v>0</v>
          </cell>
          <cell r="M34">
            <v>346.5</v>
          </cell>
          <cell r="N34">
            <v>342</v>
          </cell>
          <cell r="O34">
            <v>336.5</v>
          </cell>
          <cell r="P34">
            <v>99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49.22</v>
          </cell>
          <cell r="AC34">
            <v>24.75</v>
          </cell>
          <cell r="AD34">
            <v>0</v>
          </cell>
          <cell r="AE34">
            <v>15</v>
          </cell>
          <cell r="AF34">
            <v>0</v>
          </cell>
          <cell r="AG34">
            <v>0</v>
          </cell>
          <cell r="AH34">
            <v>0</v>
          </cell>
          <cell r="AI34">
            <v>6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2</v>
          </cell>
          <cell r="AO34">
            <v>12</v>
          </cell>
          <cell r="AP34">
            <v>0</v>
          </cell>
          <cell r="AQ34">
            <v>1124</v>
          </cell>
          <cell r="AR34">
            <v>88.97</v>
          </cell>
          <cell r="AS34">
            <v>20</v>
          </cell>
          <cell r="AT34">
            <v>0</v>
          </cell>
          <cell r="AU34">
            <v>267</v>
          </cell>
          <cell r="AV34">
            <v>1084.23</v>
          </cell>
          <cell r="AW34">
            <v>136.74</v>
          </cell>
          <cell r="AX34">
            <v>12</v>
          </cell>
          <cell r="AY34">
            <v>1232.97</v>
          </cell>
        </row>
        <row r="35">
          <cell r="B35" t="str">
            <v>0941978P</v>
          </cell>
          <cell r="C35" t="str">
            <v>LP</v>
          </cell>
          <cell r="D35" t="str">
            <v>SEP</v>
          </cell>
          <cell r="E35" t="str">
            <v>LYCEE CHRISTOPHE COLOMB</v>
          </cell>
          <cell r="F35" t="str">
            <v>SUCY EN BRIE</v>
          </cell>
          <cell r="G35" t="str">
            <v>Sabine</v>
          </cell>
          <cell r="H35" t="str">
            <v>ACHKOUYAN</v>
          </cell>
          <cell r="I35" t="str">
            <v>01.57.02.65.07</v>
          </cell>
          <cell r="J35">
            <v>9</v>
          </cell>
          <cell r="K35">
            <v>225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154.80000000000001</v>
          </cell>
          <cell r="V35">
            <v>146.1</v>
          </cell>
          <cell r="W35">
            <v>141.6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442.5</v>
          </cell>
          <cell r="AR35">
            <v>0</v>
          </cell>
          <cell r="AS35">
            <v>0</v>
          </cell>
          <cell r="AT35">
            <v>171</v>
          </cell>
          <cell r="AU35">
            <v>0</v>
          </cell>
          <cell r="AV35">
            <v>370.69</v>
          </cell>
          <cell r="AW35">
            <v>67.81</v>
          </cell>
          <cell r="AX35">
            <v>4</v>
          </cell>
          <cell r="AY35">
            <v>442.5</v>
          </cell>
        </row>
        <row r="36">
          <cell r="B36" t="str">
            <v>0940133J</v>
          </cell>
          <cell r="C36" t="str">
            <v>LP</v>
          </cell>
          <cell r="D36" t="str">
            <v>SEP</v>
          </cell>
          <cell r="E36" t="str">
            <v>LYCEE MARX DORMOY</v>
          </cell>
          <cell r="F36" t="str">
            <v>CHAMPIGNY SUR MARNE</v>
          </cell>
          <cell r="G36" t="str">
            <v>Sabine</v>
          </cell>
          <cell r="H36" t="str">
            <v>ACHKOUYAN</v>
          </cell>
          <cell r="I36" t="str">
            <v>01.57.02.65.07</v>
          </cell>
          <cell r="J36">
            <v>17</v>
          </cell>
          <cell r="K36">
            <v>357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35</v>
          </cell>
          <cell r="S36">
            <v>74</v>
          </cell>
          <cell r="T36">
            <v>74</v>
          </cell>
          <cell r="U36">
            <v>174</v>
          </cell>
          <cell r="V36">
            <v>173</v>
          </cell>
          <cell r="W36">
            <v>167.84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9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697.84</v>
          </cell>
          <cell r="AR36">
            <v>9</v>
          </cell>
          <cell r="AS36">
            <v>0</v>
          </cell>
          <cell r="AT36">
            <v>141.94</v>
          </cell>
          <cell r="AU36">
            <v>0</v>
          </cell>
          <cell r="AV36">
            <v>629.01</v>
          </cell>
          <cell r="AW36">
            <v>69.83</v>
          </cell>
          <cell r="AX36">
            <v>8</v>
          </cell>
          <cell r="AY36">
            <v>706.84</v>
          </cell>
        </row>
        <row r="37">
          <cell r="B37" t="str">
            <v>0941951K</v>
          </cell>
          <cell r="C37" t="str">
            <v>LPO</v>
          </cell>
          <cell r="D37" t="str">
            <v>LPO LY</v>
          </cell>
          <cell r="E37" t="str">
            <v>MARX DORMOY</v>
          </cell>
          <cell r="F37" t="str">
            <v>CHAMPIGNY SUR MARNE</v>
          </cell>
          <cell r="G37" t="str">
            <v>Sabine</v>
          </cell>
          <cell r="H37" t="str">
            <v>ACHKOUYAN</v>
          </cell>
          <cell r="I37" t="str">
            <v>01.57.02.65.07</v>
          </cell>
          <cell r="J37">
            <v>21</v>
          </cell>
          <cell r="K37">
            <v>646</v>
          </cell>
          <cell r="L37">
            <v>0</v>
          </cell>
          <cell r="M37">
            <v>269.5</v>
          </cell>
          <cell r="N37">
            <v>254</v>
          </cell>
          <cell r="O37">
            <v>253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35.340000000000003</v>
          </cell>
          <cell r="AC37">
            <v>0</v>
          </cell>
          <cell r="AD37">
            <v>0</v>
          </cell>
          <cell r="AE37">
            <v>6</v>
          </cell>
          <cell r="AF37">
            <v>0</v>
          </cell>
          <cell r="AG37">
            <v>0</v>
          </cell>
          <cell r="AH37">
            <v>0</v>
          </cell>
          <cell r="AI37">
            <v>6</v>
          </cell>
          <cell r="AJ37">
            <v>6.75</v>
          </cell>
          <cell r="AK37">
            <v>0</v>
          </cell>
          <cell r="AL37">
            <v>13</v>
          </cell>
          <cell r="AM37">
            <v>0</v>
          </cell>
          <cell r="AN37">
            <v>0</v>
          </cell>
          <cell r="AO37">
            <v>12</v>
          </cell>
          <cell r="AP37">
            <v>0</v>
          </cell>
          <cell r="AQ37">
            <v>776.5</v>
          </cell>
          <cell r="AR37">
            <v>41.34</v>
          </cell>
          <cell r="AS37">
            <v>37.75</v>
          </cell>
          <cell r="AT37">
            <v>0</v>
          </cell>
          <cell r="AU37">
            <v>192</v>
          </cell>
          <cell r="AV37">
            <v>741.1</v>
          </cell>
          <cell r="AW37">
            <v>99.49</v>
          </cell>
          <cell r="AX37">
            <v>15</v>
          </cell>
          <cell r="AY37">
            <v>855.59</v>
          </cell>
        </row>
        <row r="38">
          <cell r="B38" t="str">
            <v>0940750E</v>
          </cell>
          <cell r="C38" t="str">
            <v>LP</v>
          </cell>
          <cell r="D38" t="str">
            <v>SEP</v>
          </cell>
          <cell r="E38" t="str">
            <v>LYCEE FRANCOIS ARAGO</v>
          </cell>
          <cell r="F38" t="str">
            <v>VILLENEUVE ST GEORGES</v>
          </cell>
          <cell r="G38" t="str">
            <v>Sabine</v>
          </cell>
          <cell r="H38" t="str">
            <v>ACHKOUYAN</v>
          </cell>
          <cell r="I38" t="str">
            <v>01.57.02.65.07</v>
          </cell>
          <cell r="J38">
            <v>24</v>
          </cell>
          <cell r="K38">
            <v>513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35</v>
          </cell>
          <cell r="S38">
            <v>91</v>
          </cell>
          <cell r="T38">
            <v>84.5</v>
          </cell>
          <cell r="U38">
            <v>223.6</v>
          </cell>
          <cell r="V38">
            <v>246.5</v>
          </cell>
          <cell r="W38">
            <v>211.7</v>
          </cell>
          <cell r="X38">
            <v>30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6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6</v>
          </cell>
          <cell r="AP38">
            <v>0</v>
          </cell>
          <cell r="AQ38">
            <v>922.3</v>
          </cell>
          <cell r="AR38">
            <v>6</v>
          </cell>
          <cell r="AS38">
            <v>6</v>
          </cell>
          <cell r="AT38">
            <v>197.8</v>
          </cell>
          <cell r="AU38">
            <v>0</v>
          </cell>
          <cell r="AV38">
            <v>772.46999999999991</v>
          </cell>
          <cell r="AW38">
            <v>155.83000000000001</v>
          </cell>
          <cell r="AX38">
            <v>6</v>
          </cell>
          <cell r="AY38">
            <v>934.3</v>
          </cell>
        </row>
        <row r="39">
          <cell r="B39" t="str">
            <v>0941952L</v>
          </cell>
          <cell r="C39" t="str">
            <v>LPO</v>
          </cell>
          <cell r="D39" t="str">
            <v>LPO</v>
          </cell>
          <cell r="E39" t="str">
            <v>FRANCOIS ARAGO</v>
          </cell>
          <cell r="F39" t="str">
            <v>VILLENEUVE ST GEORGES</v>
          </cell>
          <cell r="G39" t="str">
            <v>Sabine</v>
          </cell>
          <cell r="H39" t="str">
            <v>ACHKOUYAN</v>
          </cell>
          <cell r="I39" t="str">
            <v>01.57.02.65.07</v>
          </cell>
          <cell r="J39">
            <v>27</v>
          </cell>
          <cell r="K39">
            <v>842</v>
          </cell>
          <cell r="L39">
            <v>22</v>
          </cell>
          <cell r="M39">
            <v>308</v>
          </cell>
          <cell r="N39">
            <v>262.5</v>
          </cell>
          <cell r="O39">
            <v>285</v>
          </cell>
          <cell r="P39">
            <v>158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39.25</v>
          </cell>
          <cell r="AC39">
            <v>39.5</v>
          </cell>
          <cell r="AD39">
            <v>0</v>
          </cell>
          <cell r="AE39">
            <v>9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17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1035.5</v>
          </cell>
          <cell r="AR39">
            <v>87.75</v>
          </cell>
          <cell r="AS39">
            <v>17</v>
          </cell>
          <cell r="AT39">
            <v>0</v>
          </cell>
          <cell r="AU39">
            <v>217</v>
          </cell>
          <cell r="AV39">
            <v>963.69</v>
          </cell>
          <cell r="AW39">
            <v>162.56</v>
          </cell>
          <cell r="AX39">
            <v>14</v>
          </cell>
          <cell r="AY39">
            <v>1140.25</v>
          </cell>
        </row>
        <row r="40">
          <cell r="B40" t="str">
            <v>0941303F</v>
          </cell>
          <cell r="C40" t="str">
            <v>LP</v>
          </cell>
          <cell r="D40" t="str">
            <v>SEP</v>
          </cell>
          <cell r="E40" t="str">
            <v>LPO MONTALEAU</v>
          </cell>
          <cell r="F40" t="str">
            <v>SUCY EN BRIE</v>
          </cell>
          <cell r="G40" t="str">
            <v>Sabine</v>
          </cell>
          <cell r="H40" t="str">
            <v>ACHKOUYAN</v>
          </cell>
          <cell r="I40" t="str">
            <v>01.57.02.65.07</v>
          </cell>
          <cell r="J40">
            <v>19</v>
          </cell>
          <cell r="K40">
            <v>444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108</v>
          </cell>
          <cell r="T40">
            <v>108</v>
          </cell>
          <cell r="U40">
            <v>177.6</v>
          </cell>
          <cell r="V40">
            <v>194.8</v>
          </cell>
          <cell r="W40">
            <v>170.58</v>
          </cell>
          <cell r="X40">
            <v>51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6</v>
          </cell>
          <cell r="AF40">
            <v>0</v>
          </cell>
          <cell r="AG40">
            <v>0</v>
          </cell>
          <cell r="AH40">
            <v>0</v>
          </cell>
          <cell r="AI40">
            <v>6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18</v>
          </cell>
          <cell r="AQ40">
            <v>809.98000000000013</v>
          </cell>
          <cell r="AR40">
            <v>6</v>
          </cell>
          <cell r="AS40">
            <v>24</v>
          </cell>
          <cell r="AT40">
            <v>248.98</v>
          </cell>
          <cell r="AU40">
            <v>0</v>
          </cell>
          <cell r="AV40">
            <v>718.0200000000001</v>
          </cell>
          <cell r="AW40">
            <v>111.96</v>
          </cell>
          <cell r="AX40">
            <v>10</v>
          </cell>
          <cell r="AY40">
            <v>839.98000000000013</v>
          </cell>
        </row>
        <row r="41">
          <cell r="B41" t="str">
            <v>0942130E</v>
          </cell>
          <cell r="C41" t="str">
            <v>LPO</v>
          </cell>
          <cell r="D41" t="str">
            <v>LPO LY</v>
          </cell>
          <cell r="E41" t="str">
            <v>MONTALEAU</v>
          </cell>
          <cell r="F41" t="str">
            <v>SUCY EN BRIE</v>
          </cell>
          <cell r="G41" t="str">
            <v>Sabine</v>
          </cell>
          <cell r="H41" t="str">
            <v>ACHKOUYAN</v>
          </cell>
          <cell r="I41" t="str">
            <v>01.57.02.65.07</v>
          </cell>
          <cell r="J41">
            <v>4</v>
          </cell>
          <cell r="K41">
            <v>72</v>
          </cell>
          <cell r="L41">
            <v>0</v>
          </cell>
          <cell r="M41">
            <v>39.5</v>
          </cell>
          <cell r="N41">
            <v>44</v>
          </cell>
          <cell r="O41">
            <v>42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18</v>
          </cell>
          <cell r="AA41">
            <v>0</v>
          </cell>
          <cell r="AB41">
            <v>6.56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5</v>
          </cell>
          <cell r="AP41">
            <v>0</v>
          </cell>
          <cell r="AQ41">
            <v>143.5</v>
          </cell>
          <cell r="AR41">
            <v>6.56</v>
          </cell>
          <cell r="AS41">
            <v>11</v>
          </cell>
          <cell r="AT41">
            <v>0</v>
          </cell>
          <cell r="AU41">
            <v>32</v>
          </cell>
          <cell r="AV41">
            <v>148.54</v>
          </cell>
          <cell r="AW41">
            <v>10.52</v>
          </cell>
          <cell r="AX41">
            <v>2</v>
          </cell>
          <cell r="AY41">
            <v>161.06</v>
          </cell>
        </row>
        <row r="42">
          <cell r="B42" t="str">
            <v>0942531R</v>
          </cell>
          <cell r="C42" t="str">
            <v>LYC</v>
          </cell>
          <cell r="D42" t="str">
            <v>LYC</v>
          </cell>
          <cell r="E42" t="str">
            <v>NOUVEAU LYCEE</v>
          </cell>
          <cell r="F42" t="str">
            <v>VINCENNES</v>
          </cell>
          <cell r="G42" t="str">
            <v>Sabine</v>
          </cell>
          <cell r="H42" t="str">
            <v>ACHKOUYAN</v>
          </cell>
          <cell r="I42" t="str">
            <v>01.57.02.65.07</v>
          </cell>
          <cell r="J42">
            <v>12</v>
          </cell>
          <cell r="K42">
            <v>420</v>
          </cell>
          <cell r="L42">
            <v>0</v>
          </cell>
          <cell r="M42">
            <v>308</v>
          </cell>
          <cell r="N42">
            <v>144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10.88</v>
          </cell>
          <cell r="AC42">
            <v>0</v>
          </cell>
          <cell r="AD42">
            <v>0</v>
          </cell>
          <cell r="AE42">
            <v>3</v>
          </cell>
          <cell r="AF42">
            <v>0</v>
          </cell>
          <cell r="AG42">
            <v>0</v>
          </cell>
          <cell r="AH42">
            <v>13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3</v>
          </cell>
          <cell r="AP42">
            <v>0</v>
          </cell>
          <cell r="AQ42">
            <v>452</v>
          </cell>
          <cell r="AR42">
            <v>13.88</v>
          </cell>
          <cell r="AS42">
            <v>16</v>
          </cell>
          <cell r="AT42">
            <v>0</v>
          </cell>
          <cell r="AU42">
            <v>128</v>
          </cell>
          <cell r="AV42">
            <v>444.15</v>
          </cell>
          <cell r="AW42">
            <v>33.729999999999997</v>
          </cell>
          <cell r="AX42">
            <v>4</v>
          </cell>
          <cell r="AY42">
            <v>481.88</v>
          </cell>
        </row>
        <row r="43">
          <cell r="B43" t="str">
            <v>0930116W</v>
          </cell>
          <cell r="C43" t="str">
            <v>LYC</v>
          </cell>
          <cell r="D43" t="str">
            <v>LGT</v>
          </cell>
          <cell r="E43" t="str">
            <v>HENRI WALLON</v>
          </cell>
          <cell r="F43" t="str">
            <v>AUBERVILLIERS</v>
          </cell>
          <cell r="G43" t="str">
            <v>Evelyne</v>
          </cell>
          <cell r="H43" t="str">
            <v>BATENGUEK</v>
          </cell>
          <cell r="I43" t="str">
            <v>01.57.02.65.05</v>
          </cell>
          <cell r="J43">
            <v>35</v>
          </cell>
          <cell r="K43">
            <v>1064</v>
          </cell>
          <cell r="L43">
            <v>0</v>
          </cell>
          <cell r="M43">
            <v>423.5</v>
          </cell>
          <cell r="N43">
            <v>367</v>
          </cell>
          <cell r="O43">
            <v>360</v>
          </cell>
          <cell r="P43">
            <v>142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57.59</v>
          </cell>
          <cell r="AC43">
            <v>35.5</v>
          </cell>
          <cell r="AD43">
            <v>0</v>
          </cell>
          <cell r="AE43">
            <v>12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13.5</v>
          </cell>
          <cell r="AK43">
            <v>6</v>
          </cell>
          <cell r="AL43">
            <v>34</v>
          </cell>
          <cell r="AM43">
            <v>125</v>
          </cell>
          <cell r="AN43">
            <v>0</v>
          </cell>
          <cell r="AO43">
            <v>12</v>
          </cell>
          <cell r="AP43">
            <v>0</v>
          </cell>
          <cell r="AQ43">
            <v>1292.5</v>
          </cell>
          <cell r="AR43">
            <v>105.09</v>
          </cell>
          <cell r="AS43">
            <v>190.5</v>
          </cell>
          <cell r="AT43">
            <v>0</v>
          </cell>
          <cell r="AU43">
            <v>286</v>
          </cell>
          <cell r="AV43">
            <v>1345.06</v>
          </cell>
          <cell r="AW43">
            <v>221.03</v>
          </cell>
          <cell r="AX43">
            <v>22</v>
          </cell>
          <cell r="AY43">
            <v>1588.09</v>
          </cell>
        </row>
        <row r="44">
          <cell r="B44" t="str">
            <v>0930117X</v>
          </cell>
          <cell r="C44" t="str">
            <v>LYC</v>
          </cell>
          <cell r="D44" t="str">
            <v>LGT</v>
          </cell>
          <cell r="E44" t="str">
            <v>LE CORBUSIER</v>
          </cell>
          <cell r="F44" t="str">
            <v>AUBERVILLIERS</v>
          </cell>
          <cell r="G44" t="str">
            <v>Evelyne</v>
          </cell>
          <cell r="H44" t="str">
            <v>BATENGUEK</v>
          </cell>
          <cell r="I44" t="str">
            <v>01.57.02.65.05</v>
          </cell>
          <cell r="J44">
            <v>51</v>
          </cell>
          <cell r="K44">
            <v>1433</v>
          </cell>
          <cell r="L44">
            <v>22</v>
          </cell>
          <cell r="M44">
            <v>462</v>
          </cell>
          <cell r="N44">
            <v>493</v>
          </cell>
          <cell r="O44">
            <v>513</v>
          </cell>
          <cell r="P44">
            <v>380</v>
          </cell>
          <cell r="Q44">
            <v>146.97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72.38</v>
          </cell>
          <cell r="AC44">
            <v>95</v>
          </cell>
          <cell r="AD44">
            <v>0</v>
          </cell>
          <cell r="AE44">
            <v>12</v>
          </cell>
          <cell r="AF44">
            <v>0</v>
          </cell>
          <cell r="AG44">
            <v>0</v>
          </cell>
          <cell r="AH44">
            <v>0</v>
          </cell>
          <cell r="AI44">
            <v>6</v>
          </cell>
          <cell r="AJ44">
            <v>0</v>
          </cell>
          <cell r="AK44">
            <v>0</v>
          </cell>
          <cell r="AL44">
            <v>43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2016.97</v>
          </cell>
          <cell r="AR44">
            <v>179.38</v>
          </cell>
          <cell r="AS44">
            <v>49</v>
          </cell>
          <cell r="AT44">
            <v>0</v>
          </cell>
          <cell r="AU44">
            <v>371</v>
          </cell>
          <cell r="AV44">
            <v>1850.52</v>
          </cell>
          <cell r="AW44">
            <v>370.83</v>
          </cell>
          <cell r="AX44">
            <v>24</v>
          </cell>
          <cell r="AY44">
            <v>2245.35</v>
          </cell>
        </row>
        <row r="45">
          <cell r="B45" t="str">
            <v>0932475K</v>
          </cell>
          <cell r="C45" t="str">
            <v>AUTRE</v>
          </cell>
          <cell r="D45" t="str">
            <v>I.M.E.</v>
          </cell>
          <cell r="E45" t="str">
            <v>SOINS ÉTUDES POUR ADOLESCENTS</v>
          </cell>
          <cell r="F45" t="str">
            <v>AUBERVILLIERS</v>
          </cell>
          <cell r="G45" t="str">
            <v>Evelyne</v>
          </cell>
          <cell r="H45" t="str">
            <v>BATENGUEK</v>
          </cell>
          <cell r="I45" t="str">
            <v>01.57.02.65.05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159.30000000000001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159.30000000000001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146.96</v>
          </cell>
          <cell r="AW45">
            <v>12.34</v>
          </cell>
          <cell r="AX45">
            <v>0</v>
          </cell>
          <cell r="AY45">
            <v>159.30000000000001</v>
          </cell>
        </row>
        <row r="46">
          <cell r="B46" t="str">
            <v>0930119Z</v>
          </cell>
          <cell r="C46" t="str">
            <v>LPO</v>
          </cell>
          <cell r="D46" t="str">
            <v>LPO</v>
          </cell>
          <cell r="E46" t="str">
            <v>EUGENE DELACROIX</v>
          </cell>
          <cell r="F46" t="str">
            <v>DRANCY</v>
          </cell>
          <cell r="G46" t="str">
            <v>Evelyne</v>
          </cell>
          <cell r="H46" t="str">
            <v>BATENGUEK</v>
          </cell>
          <cell r="I46" t="str">
            <v>01.57.02.65.05</v>
          </cell>
          <cell r="J46">
            <v>52</v>
          </cell>
          <cell r="K46">
            <v>1415</v>
          </cell>
          <cell r="L46">
            <v>22</v>
          </cell>
          <cell r="M46">
            <v>654.5</v>
          </cell>
          <cell r="N46">
            <v>518</v>
          </cell>
          <cell r="O46">
            <v>523</v>
          </cell>
          <cell r="P46">
            <v>260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72.36</v>
          </cell>
          <cell r="AC46">
            <v>65</v>
          </cell>
          <cell r="AD46">
            <v>0</v>
          </cell>
          <cell r="AE46">
            <v>27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6.75</v>
          </cell>
          <cell r="AK46">
            <v>9</v>
          </cell>
          <cell r="AL46">
            <v>57</v>
          </cell>
          <cell r="AM46">
            <v>0</v>
          </cell>
          <cell r="AN46">
            <v>0</v>
          </cell>
          <cell r="AO46">
            <v>18</v>
          </cell>
          <cell r="AP46">
            <v>0</v>
          </cell>
          <cell r="AQ46">
            <v>1977.5</v>
          </cell>
          <cell r="AR46">
            <v>164.36</v>
          </cell>
          <cell r="AS46">
            <v>90.75</v>
          </cell>
          <cell r="AT46">
            <v>0</v>
          </cell>
          <cell r="AU46">
            <v>431</v>
          </cell>
          <cell r="AV46">
            <v>1948.19</v>
          </cell>
          <cell r="AW46">
            <v>256.42</v>
          </cell>
          <cell r="AX46">
            <v>28</v>
          </cell>
          <cell r="AY46">
            <v>2232.61</v>
          </cell>
        </row>
        <row r="47">
          <cell r="B47" t="str">
            <v>0931432B</v>
          </cell>
          <cell r="C47" t="str">
            <v>LP</v>
          </cell>
          <cell r="D47" t="str">
            <v>SEP</v>
          </cell>
          <cell r="E47" t="str">
            <v>LYCEE EUGENE DELACROIX</v>
          </cell>
          <cell r="F47" t="str">
            <v>DRANCY</v>
          </cell>
          <cell r="G47" t="str">
            <v>Evelyne</v>
          </cell>
          <cell r="H47" t="str">
            <v>BATENGUEK</v>
          </cell>
          <cell r="I47" t="str">
            <v>01.57.02.65.05</v>
          </cell>
          <cell r="J47">
            <v>27</v>
          </cell>
          <cell r="K47">
            <v>839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54</v>
          </cell>
          <cell r="T47">
            <v>54</v>
          </cell>
          <cell r="U47">
            <v>332</v>
          </cell>
          <cell r="V47">
            <v>353.06</v>
          </cell>
          <cell r="W47">
            <v>358.59</v>
          </cell>
          <cell r="X47">
            <v>43.18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1194.83</v>
          </cell>
          <cell r="AR47">
            <v>0</v>
          </cell>
          <cell r="AS47">
            <v>0</v>
          </cell>
          <cell r="AT47">
            <v>383.65</v>
          </cell>
          <cell r="AU47">
            <v>0</v>
          </cell>
          <cell r="AV47">
            <v>1026.8599999999999</v>
          </cell>
          <cell r="AW47">
            <v>151.97</v>
          </cell>
          <cell r="AX47">
            <v>16</v>
          </cell>
          <cell r="AY47">
            <v>1194.83</v>
          </cell>
        </row>
        <row r="48">
          <cell r="B48" t="str">
            <v>0930120A</v>
          </cell>
          <cell r="C48" t="str">
            <v>LYC</v>
          </cell>
          <cell r="D48" t="str">
            <v>LGT</v>
          </cell>
          <cell r="E48" t="str">
            <v>JACQUES FEYDER</v>
          </cell>
          <cell r="F48" t="str">
            <v>EPINAY SUR SEINE</v>
          </cell>
          <cell r="G48" t="str">
            <v>Evelyne</v>
          </cell>
          <cell r="H48" t="str">
            <v>BATENGUEK</v>
          </cell>
          <cell r="I48" t="str">
            <v>01.57.02.65.05</v>
          </cell>
          <cell r="J48">
            <v>52</v>
          </cell>
          <cell r="K48">
            <v>1582</v>
          </cell>
          <cell r="L48">
            <v>0</v>
          </cell>
          <cell r="M48">
            <v>616</v>
          </cell>
          <cell r="N48">
            <v>548.5</v>
          </cell>
          <cell r="O48">
            <v>548.5</v>
          </cell>
          <cell r="P48">
            <v>230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80.180000000000007</v>
          </cell>
          <cell r="AC48">
            <v>57.5</v>
          </cell>
          <cell r="AD48">
            <v>0</v>
          </cell>
          <cell r="AE48">
            <v>18</v>
          </cell>
          <cell r="AF48">
            <v>0</v>
          </cell>
          <cell r="AG48">
            <v>0</v>
          </cell>
          <cell r="AH48">
            <v>0</v>
          </cell>
          <cell r="AI48">
            <v>6</v>
          </cell>
          <cell r="AJ48">
            <v>0</v>
          </cell>
          <cell r="AK48">
            <v>9</v>
          </cell>
          <cell r="AL48">
            <v>56</v>
          </cell>
          <cell r="AM48">
            <v>26</v>
          </cell>
          <cell r="AN48">
            <v>0</v>
          </cell>
          <cell r="AO48">
            <v>21</v>
          </cell>
          <cell r="AP48">
            <v>0</v>
          </cell>
          <cell r="AQ48">
            <v>1943</v>
          </cell>
          <cell r="AR48">
            <v>155.68</v>
          </cell>
          <cell r="AS48">
            <v>118</v>
          </cell>
          <cell r="AT48">
            <v>0</v>
          </cell>
          <cell r="AU48">
            <v>427</v>
          </cell>
          <cell r="AV48">
            <v>1886.9800000000002</v>
          </cell>
          <cell r="AW48">
            <v>295.7</v>
          </cell>
          <cell r="AX48">
            <v>34</v>
          </cell>
          <cell r="AY48">
            <v>2216.6800000000003</v>
          </cell>
        </row>
        <row r="49">
          <cell r="B49" t="str">
            <v>0930124E</v>
          </cell>
          <cell r="C49" t="str">
            <v>LYC</v>
          </cell>
          <cell r="D49" t="str">
            <v>LGT</v>
          </cell>
          <cell r="E49" t="str">
            <v>MARCELIN BERTHELOT</v>
          </cell>
          <cell r="F49" t="str">
            <v>PANTIN</v>
          </cell>
          <cell r="G49" t="str">
            <v>Evelyne</v>
          </cell>
          <cell r="H49" t="str">
            <v>BATENGUEK</v>
          </cell>
          <cell r="I49" t="str">
            <v>01.57.02.65.05</v>
          </cell>
          <cell r="J49">
            <v>29</v>
          </cell>
          <cell r="K49">
            <v>955</v>
          </cell>
          <cell r="L49">
            <v>22</v>
          </cell>
          <cell r="M49">
            <v>462</v>
          </cell>
          <cell r="N49">
            <v>336.5</v>
          </cell>
          <cell r="O49">
            <v>304.5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48.21</v>
          </cell>
          <cell r="AC49">
            <v>0</v>
          </cell>
          <cell r="AD49">
            <v>0</v>
          </cell>
          <cell r="AE49">
            <v>9</v>
          </cell>
          <cell r="AF49">
            <v>0</v>
          </cell>
          <cell r="AG49">
            <v>0</v>
          </cell>
          <cell r="AH49">
            <v>0</v>
          </cell>
          <cell r="AI49">
            <v>6</v>
          </cell>
          <cell r="AJ49">
            <v>11.5</v>
          </cell>
          <cell r="AK49">
            <v>0</v>
          </cell>
          <cell r="AL49">
            <v>29</v>
          </cell>
          <cell r="AM49">
            <v>0</v>
          </cell>
          <cell r="AN49">
            <v>0</v>
          </cell>
          <cell r="AO49">
            <v>14</v>
          </cell>
          <cell r="AP49">
            <v>0</v>
          </cell>
          <cell r="AQ49">
            <v>1125</v>
          </cell>
          <cell r="AR49">
            <v>57.21</v>
          </cell>
          <cell r="AS49">
            <v>60.5</v>
          </cell>
          <cell r="AT49">
            <v>0</v>
          </cell>
          <cell r="AU49">
            <v>291</v>
          </cell>
          <cell r="AV49">
            <v>1103.76</v>
          </cell>
          <cell r="AW49">
            <v>120.95</v>
          </cell>
          <cell r="AX49">
            <v>18</v>
          </cell>
          <cell r="AY49">
            <v>1242.71</v>
          </cell>
        </row>
        <row r="50">
          <cell r="B50" t="str">
            <v>0930125F</v>
          </cell>
          <cell r="C50" t="str">
            <v>LPO</v>
          </cell>
          <cell r="D50" t="str">
            <v>LPO</v>
          </cell>
          <cell r="E50" t="str">
            <v>PAUL ELUARD</v>
          </cell>
          <cell r="F50" t="str">
            <v>ST DENIS</v>
          </cell>
          <cell r="G50" t="str">
            <v>Evelyne</v>
          </cell>
          <cell r="H50" t="str">
            <v>BATENGUEK</v>
          </cell>
          <cell r="I50" t="str">
            <v>01.57.02.65.05</v>
          </cell>
          <cell r="J50">
            <v>72</v>
          </cell>
          <cell r="K50">
            <v>2050</v>
          </cell>
          <cell r="L50">
            <v>0</v>
          </cell>
          <cell r="M50">
            <v>500.5</v>
          </cell>
          <cell r="N50">
            <v>700.5</v>
          </cell>
          <cell r="O50">
            <v>745</v>
          </cell>
          <cell r="P50">
            <v>729</v>
          </cell>
          <cell r="Q50">
            <v>176.33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98.64</v>
          </cell>
          <cell r="AC50">
            <v>182.25</v>
          </cell>
          <cell r="AD50">
            <v>0</v>
          </cell>
          <cell r="AE50">
            <v>24</v>
          </cell>
          <cell r="AF50">
            <v>0</v>
          </cell>
          <cell r="AG50">
            <v>0</v>
          </cell>
          <cell r="AH50">
            <v>0</v>
          </cell>
          <cell r="AI50">
            <v>6</v>
          </cell>
          <cell r="AJ50">
            <v>6.75</v>
          </cell>
          <cell r="AK50">
            <v>0</v>
          </cell>
          <cell r="AL50">
            <v>55</v>
          </cell>
          <cell r="AM50">
            <v>30</v>
          </cell>
          <cell r="AN50">
            <v>0</v>
          </cell>
          <cell r="AO50">
            <v>24</v>
          </cell>
          <cell r="AP50">
            <v>0</v>
          </cell>
          <cell r="AQ50">
            <v>2851.33</v>
          </cell>
          <cell r="AR50">
            <v>304.89</v>
          </cell>
          <cell r="AS50">
            <v>121.75</v>
          </cell>
          <cell r="AT50">
            <v>0</v>
          </cell>
          <cell r="AU50">
            <v>489</v>
          </cell>
          <cell r="AV50">
            <v>2805.45</v>
          </cell>
          <cell r="AW50">
            <v>434.52</v>
          </cell>
          <cell r="AX50">
            <v>38</v>
          </cell>
          <cell r="AY50">
            <v>3277.97</v>
          </cell>
        </row>
        <row r="51">
          <cell r="B51" t="str">
            <v>0930126G</v>
          </cell>
          <cell r="C51" t="str">
            <v>LPO</v>
          </cell>
          <cell r="D51" t="str">
            <v>LPO</v>
          </cell>
          <cell r="E51" t="str">
            <v>AUGUSTE BLANQUI</v>
          </cell>
          <cell r="F51" t="str">
            <v>ST OUEN</v>
          </cell>
          <cell r="G51" t="str">
            <v>Evelyne</v>
          </cell>
          <cell r="H51" t="str">
            <v>BATENGUEK</v>
          </cell>
          <cell r="I51" t="str">
            <v>01.57.02.65.05</v>
          </cell>
          <cell r="J51">
            <v>28</v>
          </cell>
          <cell r="K51">
            <v>824</v>
          </cell>
          <cell r="L51">
            <v>0</v>
          </cell>
          <cell r="M51">
            <v>269.5</v>
          </cell>
          <cell r="N51">
            <v>291</v>
          </cell>
          <cell r="O51">
            <v>336</v>
          </cell>
          <cell r="P51">
            <v>109</v>
          </cell>
          <cell r="Q51">
            <v>98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43.84</v>
          </cell>
          <cell r="AC51">
            <v>27.25</v>
          </cell>
          <cell r="AD51">
            <v>0.67</v>
          </cell>
          <cell r="AE51">
            <v>12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2.5</v>
          </cell>
          <cell r="AK51">
            <v>3</v>
          </cell>
          <cell r="AL51">
            <v>23</v>
          </cell>
          <cell r="AM51">
            <v>24</v>
          </cell>
          <cell r="AN51">
            <v>0</v>
          </cell>
          <cell r="AO51">
            <v>10</v>
          </cell>
          <cell r="AP51">
            <v>0</v>
          </cell>
          <cell r="AQ51">
            <v>1103.5</v>
          </cell>
          <cell r="AR51">
            <v>83.76</v>
          </cell>
          <cell r="AS51">
            <v>62.5</v>
          </cell>
          <cell r="AT51">
            <v>0</v>
          </cell>
          <cell r="AU51">
            <v>219</v>
          </cell>
          <cell r="AV51">
            <v>1086.95</v>
          </cell>
          <cell r="AW51">
            <v>141.81</v>
          </cell>
          <cell r="AX51">
            <v>21</v>
          </cell>
          <cell r="AY51">
            <v>1249.76</v>
          </cell>
        </row>
        <row r="52">
          <cell r="B52" t="str">
            <v>0930141Y</v>
          </cell>
          <cell r="C52" t="str">
            <v>LP</v>
          </cell>
          <cell r="D52" t="str">
            <v>SEP</v>
          </cell>
          <cell r="E52" t="str">
            <v>LYCEE AUGUSTE BLANQUI</v>
          </cell>
          <cell r="F52" t="str">
            <v>ST OUEN</v>
          </cell>
          <cell r="G52" t="str">
            <v>Evelyne</v>
          </cell>
          <cell r="H52" t="str">
            <v>BATENGUEK</v>
          </cell>
          <cell r="I52" t="str">
            <v>01.57.02.65.05</v>
          </cell>
          <cell r="J52">
            <v>7</v>
          </cell>
          <cell r="K52">
            <v>224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94</v>
          </cell>
          <cell r="V52">
            <v>91</v>
          </cell>
          <cell r="W52">
            <v>89.56</v>
          </cell>
          <cell r="X52">
            <v>20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4</v>
          </cell>
          <cell r="AJ52">
            <v>0</v>
          </cell>
          <cell r="AK52">
            <v>6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294.56</v>
          </cell>
          <cell r="AR52">
            <v>0</v>
          </cell>
          <cell r="AS52">
            <v>10</v>
          </cell>
          <cell r="AT52">
            <v>93.56</v>
          </cell>
          <cell r="AU52">
            <v>0</v>
          </cell>
          <cell r="AV52">
            <v>259.26</v>
          </cell>
          <cell r="AW52">
            <v>38.299999999999997</v>
          </cell>
          <cell r="AX52">
            <v>7</v>
          </cell>
          <cell r="AY52">
            <v>304.56</v>
          </cell>
        </row>
        <row r="53">
          <cell r="B53" t="str">
            <v>0930128J</v>
          </cell>
          <cell r="C53" t="str">
            <v>LP</v>
          </cell>
          <cell r="D53" t="str">
            <v>LP</v>
          </cell>
          <cell r="E53" t="str">
            <v>DENIS PAPIN</v>
          </cell>
          <cell r="F53" t="str">
            <v>LA COURNEUVE</v>
          </cell>
          <cell r="G53" t="str">
            <v>Evelyne</v>
          </cell>
          <cell r="H53" t="str">
            <v>BATENGUEK</v>
          </cell>
          <cell r="I53" t="str">
            <v>01.57.02.65.05</v>
          </cell>
          <cell r="J53">
            <v>26</v>
          </cell>
          <cell r="K53">
            <v>510</v>
          </cell>
          <cell r="L53">
            <v>22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35</v>
          </cell>
          <cell r="S53">
            <v>145</v>
          </cell>
          <cell r="T53">
            <v>132.75</v>
          </cell>
          <cell r="U53">
            <v>230</v>
          </cell>
          <cell r="V53">
            <v>219.5</v>
          </cell>
          <cell r="W53">
            <v>201.58</v>
          </cell>
          <cell r="X53">
            <v>61.52</v>
          </cell>
          <cell r="Y53">
            <v>0</v>
          </cell>
          <cell r="Z53">
            <v>18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9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15</v>
          </cell>
          <cell r="AM53">
            <v>0</v>
          </cell>
          <cell r="AN53">
            <v>0</v>
          </cell>
          <cell r="AO53">
            <v>5</v>
          </cell>
          <cell r="AP53">
            <v>0</v>
          </cell>
          <cell r="AQ53">
            <v>1065.3500000000001</v>
          </cell>
          <cell r="AR53">
            <v>9</v>
          </cell>
          <cell r="AS53">
            <v>20</v>
          </cell>
          <cell r="AT53">
            <v>254.33</v>
          </cell>
          <cell r="AU53">
            <v>0</v>
          </cell>
          <cell r="AV53">
            <v>932.33000000000015</v>
          </cell>
          <cell r="AW53">
            <v>144.02000000000001</v>
          </cell>
          <cell r="AX53">
            <v>18</v>
          </cell>
          <cell r="AY53">
            <v>1094.3500000000001</v>
          </cell>
        </row>
        <row r="54">
          <cell r="B54" t="str">
            <v>0930135S</v>
          </cell>
          <cell r="C54" t="str">
            <v>LP</v>
          </cell>
          <cell r="D54" t="str">
            <v>LP</v>
          </cell>
          <cell r="E54" t="str">
            <v>SIMONE WEIL</v>
          </cell>
          <cell r="F54" t="str">
            <v>PANTIN</v>
          </cell>
          <cell r="G54" t="str">
            <v>Evelyne</v>
          </cell>
          <cell r="H54" t="str">
            <v>BATENGUEK</v>
          </cell>
          <cell r="I54" t="str">
            <v>01.57.02.65.05</v>
          </cell>
          <cell r="J54">
            <v>28</v>
          </cell>
          <cell r="K54">
            <v>682</v>
          </cell>
          <cell r="L54">
            <v>22</v>
          </cell>
          <cell r="M54">
            <v>0</v>
          </cell>
          <cell r="N54">
            <v>38</v>
          </cell>
          <cell r="O54">
            <v>39</v>
          </cell>
          <cell r="P54">
            <v>82</v>
          </cell>
          <cell r="Q54">
            <v>0</v>
          </cell>
          <cell r="R54">
            <v>35</v>
          </cell>
          <cell r="S54">
            <v>54</v>
          </cell>
          <cell r="T54">
            <v>54</v>
          </cell>
          <cell r="U54">
            <v>240</v>
          </cell>
          <cell r="V54">
            <v>301.17</v>
          </cell>
          <cell r="W54">
            <v>335.75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5.12</v>
          </cell>
          <cell r="AC54">
            <v>20.5</v>
          </cell>
          <cell r="AD54">
            <v>0</v>
          </cell>
          <cell r="AE54">
            <v>12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24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1200.92</v>
          </cell>
          <cell r="AR54">
            <v>37.620000000000005</v>
          </cell>
          <cell r="AS54">
            <v>24</v>
          </cell>
          <cell r="AT54">
            <v>306.42</v>
          </cell>
          <cell r="AU54">
            <v>19</v>
          </cell>
          <cell r="AV54">
            <v>1065.19</v>
          </cell>
          <cell r="AW54">
            <v>181.35</v>
          </cell>
          <cell r="AX54">
            <v>16</v>
          </cell>
          <cell r="AY54">
            <v>1262.54</v>
          </cell>
        </row>
        <row r="55">
          <cell r="B55" t="str">
            <v>0930136T</v>
          </cell>
          <cell r="C55" t="str">
            <v>LP</v>
          </cell>
          <cell r="D55" t="str">
            <v>LP LYC</v>
          </cell>
          <cell r="E55" t="str">
            <v>CLAUDE-NICOLAS LEDOUX</v>
          </cell>
          <cell r="F55" t="str">
            <v>LES PAVILLONS SOUS BOIS</v>
          </cell>
          <cell r="G55" t="str">
            <v>Evelyne</v>
          </cell>
          <cell r="H55" t="str">
            <v>BATENGUEK</v>
          </cell>
          <cell r="I55" t="str">
            <v>01.57.02.65.05</v>
          </cell>
          <cell r="J55">
            <v>26</v>
          </cell>
          <cell r="K55">
            <v>526</v>
          </cell>
          <cell r="L55">
            <v>22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35</v>
          </cell>
          <cell r="S55">
            <v>270</v>
          </cell>
          <cell r="T55">
            <v>223</v>
          </cell>
          <cell r="U55">
            <v>201.2</v>
          </cell>
          <cell r="V55">
            <v>196.6</v>
          </cell>
          <cell r="W55">
            <v>181.57</v>
          </cell>
          <cell r="X55">
            <v>0</v>
          </cell>
          <cell r="Y55">
            <v>0</v>
          </cell>
          <cell r="Z55">
            <v>18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12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12</v>
          </cell>
          <cell r="AM55">
            <v>0</v>
          </cell>
          <cell r="AN55">
            <v>0</v>
          </cell>
          <cell r="AO55">
            <v>3</v>
          </cell>
          <cell r="AP55">
            <v>0</v>
          </cell>
          <cell r="AQ55">
            <v>1147.3700000000001</v>
          </cell>
          <cell r="AR55">
            <v>12</v>
          </cell>
          <cell r="AS55">
            <v>15</v>
          </cell>
          <cell r="AT55">
            <v>298.98</v>
          </cell>
          <cell r="AU55">
            <v>0</v>
          </cell>
          <cell r="AV55">
            <v>993.53000000000009</v>
          </cell>
          <cell r="AW55">
            <v>156.84</v>
          </cell>
          <cell r="AX55">
            <v>24</v>
          </cell>
          <cell r="AY55">
            <v>1174.3700000000001</v>
          </cell>
        </row>
        <row r="56">
          <cell r="B56" t="str">
            <v>0932387P</v>
          </cell>
          <cell r="C56" t="str">
            <v>LYC</v>
          </cell>
          <cell r="D56" t="str">
            <v>SGT</v>
          </cell>
          <cell r="E56" t="str">
            <v>LP CLAUDE-NICOLAS LEDOUX</v>
          </cell>
          <cell r="F56" t="str">
            <v>LES PAVILLONS SOUS BOIS</v>
          </cell>
          <cell r="G56" t="str">
            <v>Evelyne</v>
          </cell>
          <cell r="H56" t="str">
            <v>BATENGUEK</v>
          </cell>
          <cell r="I56" t="str">
            <v>01.57.02.65.06</v>
          </cell>
          <cell r="J56">
            <v>7</v>
          </cell>
          <cell r="K56">
            <v>168</v>
          </cell>
          <cell r="L56">
            <v>0</v>
          </cell>
          <cell r="M56">
            <v>115.5</v>
          </cell>
          <cell r="N56">
            <v>73.5</v>
          </cell>
          <cell r="O56">
            <v>71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8.61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2</v>
          </cell>
          <cell r="AP56">
            <v>0</v>
          </cell>
          <cell r="AQ56">
            <v>260</v>
          </cell>
          <cell r="AR56">
            <v>8.61</v>
          </cell>
          <cell r="AS56">
            <v>2</v>
          </cell>
          <cell r="AT56">
            <v>0</v>
          </cell>
          <cell r="AU56">
            <v>68</v>
          </cell>
          <cell r="AV56">
            <v>229.15</v>
          </cell>
          <cell r="AW56">
            <v>38.46</v>
          </cell>
          <cell r="AX56">
            <v>3</v>
          </cell>
          <cell r="AY56">
            <v>270.61</v>
          </cell>
        </row>
        <row r="57">
          <cell r="B57" t="str">
            <v>0930138V</v>
          </cell>
          <cell r="C57" t="str">
            <v>LP</v>
          </cell>
          <cell r="D57" t="str">
            <v>LP</v>
          </cell>
          <cell r="E57" t="str">
            <v>FREDERIC BARTHOLDI</v>
          </cell>
          <cell r="F57" t="str">
            <v>ST DENIS</v>
          </cell>
          <cell r="G57" t="str">
            <v>Evelyne</v>
          </cell>
          <cell r="H57" t="str">
            <v>BATENGUEK</v>
          </cell>
          <cell r="I57" t="str">
            <v>01.57.02.65.05</v>
          </cell>
          <cell r="J57">
            <v>39</v>
          </cell>
          <cell r="K57">
            <v>885</v>
          </cell>
          <cell r="L57">
            <v>22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35</v>
          </cell>
          <cell r="S57">
            <v>233.25</v>
          </cell>
          <cell r="T57">
            <v>233.25</v>
          </cell>
          <cell r="U57">
            <v>398.4</v>
          </cell>
          <cell r="V57">
            <v>403.23</v>
          </cell>
          <cell r="W57">
            <v>365.41</v>
          </cell>
          <cell r="X57">
            <v>0</v>
          </cell>
          <cell r="Y57">
            <v>0</v>
          </cell>
          <cell r="Z57">
            <v>36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18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30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1726.5400000000002</v>
          </cell>
          <cell r="AR57">
            <v>18</v>
          </cell>
          <cell r="AS57">
            <v>30</v>
          </cell>
          <cell r="AT57">
            <v>512.79999999999995</v>
          </cell>
          <cell r="AU57">
            <v>0</v>
          </cell>
          <cell r="AV57">
            <v>1542.7500000000002</v>
          </cell>
          <cell r="AW57">
            <v>205.79</v>
          </cell>
          <cell r="AX57">
            <v>26</v>
          </cell>
          <cell r="AY57">
            <v>1774.5400000000002</v>
          </cell>
        </row>
        <row r="58">
          <cell r="B58" t="str">
            <v>0930831Y</v>
          </cell>
          <cell r="C58" t="str">
            <v>LP</v>
          </cell>
          <cell r="D58" t="str">
            <v>LP</v>
          </cell>
          <cell r="E58" t="str">
            <v>ARISTIDE BRIAND</v>
          </cell>
          <cell r="F58" t="str">
            <v>LE BLANC MESNIL</v>
          </cell>
          <cell r="G58" t="str">
            <v>Evelyne</v>
          </cell>
          <cell r="H58" t="str">
            <v>BATENGUEK</v>
          </cell>
          <cell r="I58" t="str">
            <v>01.57.02.65.05</v>
          </cell>
          <cell r="J58">
            <v>21</v>
          </cell>
          <cell r="K58">
            <v>477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35</v>
          </cell>
          <cell r="S58">
            <v>108</v>
          </cell>
          <cell r="T58">
            <v>108</v>
          </cell>
          <cell r="U58">
            <v>203</v>
          </cell>
          <cell r="V58">
            <v>251.4</v>
          </cell>
          <cell r="W58">
            <v>232.58</v>
          </cell>
          <cell r="X58">
            <v>22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9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13</v>
          </cell>
          <cell r="AM58">
            <v>15</v>
          </cell>
          <cell r="AN58">
            <v>0</v>
          </cell>
          <cell r="AO58">
            <v>7</v>
          </cell>
          <cell r="AP58">
            <v>0</v>
          </cell>
          <cell r="AQ58">
            <v>959.98</v>
          </cell>
          <cell r="AR58">
            <v>9</v>
          </cell>
          <cell r="AS58">
            <v>35</v>
          </cell>
          <cell r="AT58">
            <v>266.58</v>
          </cell>
          <cell r="AU58">
            <v>0</v>
          </cell>
          <cell r="AV58">
            <v>843.69</v>
          </cell>
          <cell r="AW58">
            <v>143.29</v>
          </cell>
          <cell r="AX58">
            <v>17</v>
          </cell>
          <cell r="AY58">
            <v>1003.98</v>
          </cell>
        </row>
        <row r="59">
          <cell r="B59" t="str">
            <v>0931024H</v>
          </cell>
          <cell r="C59" t="str">
            <v>LP</v>
          </cell>
          <cell r="D59" t="str">
            <v>LP</v>
          </cell>
          <cell r="E59" t="str">
            <v>JEAN-PIERRE TIMBAUD</v>
          </cell>
          <cell r="F59" t="str">
            <v>AUBERVILLIERS</v>
          </cell>
          <cell r="G59" t="str">
            <v>Evelyne</v>
          </cell>
          <cell r="H59" t="str">
            <v>BATENGUEK</v>
          </cell>
          <cell r="I59" t="str">
            <v>01.57.02.65.05</v>
          </cell>
          <cell r="J59">
            <v>43</v>
          </cell>
          <cell r="K59">
            <v>923</v>
          </cell>
          <cell r="L59">
            <v>22</v>
          </cell>
          <cell r="M59">
            <v>0</v>
          </cell>
          <cell r="N59">
            <v>0</v>
          </cell>
          <cell r="O59">
            <v>0</v>
          </cell>
          <cell r="P59">
            <v>72</v>
          </cell>
          <cell r="Q59">
            <v>0</v>
          </cell>
          <cell r="R59">
            <v>0</v>
          </cell>
          <cell r="S59">
            <v>270</v>
          </cell>
          <cell r="T59">
            <v>262.5</v>
          </cell>
          <cell r="U59">
            <v>413.2</v>
          </cell>
          <cell r="V59">
            <v>409.7</v>
          </cell>
          <cell r="W59">
            <v>435.19</v>
          </cell>
          <cell r="X59">
            <v>0</v>
          </cell>
          <cell r="Y59">
            <v>0</v>
          </cell>
          <cell r="Z59">
            <v>39</v>
          </cell>
          <cell r="AA59">
            <v>0</v>
          </cell>
          <cell r="AB59">
            <v>0</v>
          </cell>
          <cell r="AC59">
            <v>18</v>
          </cell>
          <cell r="AD59">
            <v>0</v>
          </cell>
          <cell r="AE59">
            <v>15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11</v>
          </cell>
          <cell r="AM59">
            <v>0</v>
          </cell>
          <cell r="AN59">
            <v>0</v>
          </cell>
          <cell r="AO59">
            <v>5</v>
          </cell>
          <cell r="AP59">
            <v>0</v>
          </cell>
          <cell r="AQ59">
            <v>1923.5900000000001</v>
          </cell>
          <cell r="AR59">
            <v>33</v>
          </cell>
          <cell r="AS59">
            <v>16</v>
          </cell>
          <cell r="AT59">
            <v>565.85</v>
          </cell>
          <cell r="AU59">
            <v>0</v>
          </cell>
          <cell r="AV59">
            <v>1662.23</v>
          </cell>
          <cell r="AW59">
            <v>282.36</v>
          </cell>
          <cell r="AX59">
            <v>28</v>
          </cell>
          <cell r="AY59">
            <v>1972.5900000000001</v>
          </cell>
        </row>
        <row r="60">
          <cell r="B60" t="str">
            <v>0931198X</v>
          </cell>
          <cell r="C60" t="str">
            <v>LP</v>
          </cell>
          <cell r="D60" t="str">
            <v>LP LYC</v>
          </cell>
          <cell r="E60" t="str">
            <v>ALFRED COSTES</v>
          </cell>
          <cell r="F60" t="str">
            <v>BOBIGNY</v>
          </cell>
          <cell r="G60" t="str">
            <v>Evelyne</v>
          </cell>
          <cell r="H60" t="str">
            <v>BATENGUEK</v>
          </cell>
          <cell r="I60" t="str">
            <v>01.57.02.65.05</v>
          </cell>
          <cell r="J60">
            <v>21</v>
          </cell>
          <cell r="K60">
            <v>491</v>
          </cell>
          <cell r="L60">
            <v>22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35</v>
          </cell>
          <cell r="S60">
            <v>0</v>
          </cell>
          <cell r="T60">
            <v>0</v>
          </cell>
          <cell r="U60">
            <v>297.60000000000002</v>
          </cell>
          <cell r="V60">
            <v>302.60000000000002</v>
          </cell>
          <cell r="W60">
            <v>286.95</v>
          </cell>
          <cell r="X60">
            <v>0</v>
          </cell>
          <cell r="Y60">
            <v>18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9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9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962.15000000000009</v>
          </cell>
          <cell r="AR60">
            <v>9</v>
          </cell>
          <cell r="AS60">
            <v>9</v>
          </cell>
          <cell r="AT60">
            <v>323.8</v>
          </cell>
          <cell r="AU60">
            <v>0</v>
          </cell>
          <cell r="AV60">
            <v>835.56000000000006</v>
          </cell>
          <cell r="AW60">
            <v>129.59</v>
          </cell>
          <cell r="AX60">
            <v>15</v>
          </cell>
          <cell r="AY60">
            <v>980.15000000000009</v>
          </cell>
        </row>
        <row r="61">
          <cell r="B61" t="str">
            <v>0932376C</v>
          </cell>
          <cell r="C61" t="str">
            <v>AUTRE</v>
          </cell>
          <cell r="D61" t="str">
            <v>EXP</v>
          </cell>
          <cell r="E61" t="str">
            <v>NOUVELLES CHANCES</v>
          </cell>
          <cell r="F61" t="str">
            <v>BOBIGNY</v>
          </cell>
          <cell r="G61" t="str">
            <v>Evelyne</v>
          </cell>
          <cell r="H61" t="str">
            <v>BATENGUEK</v>
          </cell>
          <cell r="I61" t="str">
            <v>01.57.02.65.05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69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69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54</v>
          </cell>
          <cell r="AW61">
            <v>15</v>
          </cell>
          <cell r="AX61">
            <v>0</v>
          </cell>
          <cell r="AY61">
            <v>69</v>
          </cell>
        </row>
        <row r="62">
          <cell r="B62" t="str">
            <v>0931430Z</v>
          </cell>
          <cell r="C62" t="str">
            <v>LYC</v>
          </cell>
          <cell r="D62" t="str">
            <v>LGT</v>
          </cell>
          <cell r="E62" t="str">
            <v>JACQUES BREL</v>
          </cell>
          <cell r="F62" t="str">
            <v>LA COURNEUVE</v>
          </cell>
          <cell r="G62" t="str">
            <v>Evelyne</v>
          </cell>
          <cell r="H62" t="str">
            <v>BATENGUEK</v>
          </cell>
          <cell r="I62" t="str">
            <v>01.57.02.65.05</v>
          </cell>
          <cell r="J62">
            <v>36</v>
          </cell>
          <cell r="K62">
            <v>1095</v>
          </cell>
          <cell r="L62">
            <v>0</v>
          </cell>
          <cell r="M62">
            <v>385</v>
          </cell>
          <cell r="N62">
            <v>368</v>
          </cell>
          <cell r="O62">
            <v>374</v>
          </cell>
          <cell r="P62">
            <v>208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52.77</v>
          </cell>
          <cell r="AC62">
            <v>52</v>
          </cell>
          <cell r="AD62">
            <v>0</v>
          </cell>
          <cell r="AE62">
            <v>9</v>
          </cell>
          <cell r="AF62">
            <v>0</v>
          </cell>
          <cell r="AG62">
            <v>0</v>
          </cell>
          <cell r="AH62">
            <v>0</v>
          </cell>
          <cell r="AI62">
            <v>6</v>
          </cell>
          <cell r="AJ62">
            <v>6.75</v>
          </cell>
          <cell r="AK62">
            <v>6</v>
          </cell>
          <cell r="AL62">
            <v>38</v>
          </cell>
          <cell r="AM62">
            <v>0</v>
          </cell>
          <cell r="AN62">
            <v>0</v>
          </cell>
          <cell r="AO62">
            <v>14</v>
          </cell>
          <cell r="AP62">
            <v>0</v>
          </cell>
          <cell r="AQ62">
            <v>1335</v>
          </cell>
          <cell r="AR62">
            <v>113.77000000000001</v>
          </cell>
          <cell r="AS62">
            <v>70.75</v>
          </cell>
          <cell r="AT62">
            <v>0</v>
          </cell>
          <cell r="AU62">
            <v>284</v>
          </cell>
          <cell r="AV62">
            <v>1301.2</v>
          </cell>
          <cell r="AW62">
            <v>194.32</v>
          </cell>
          <cell r="AX62">
            <v>24</v>
          </cell>
          <cell r="AY62">
            <v>1519.52</v>
          </cell>
        </row>
        <row r="63">
          <cell r="B63" t="str">
            <v>0931613Y</v>
          </cell>
          <cell r="C63" t="str">
            <v>LYC</v>
          </cell>
          <cell r="D63" t="str">
            <v>LGT</v>
          </cell>
          <cell r="E63" t="str">
            <v>LOUISE MICHEL</v>
          </cell>
          <cell r="F63" t="str">
            <v>BOBIGNY</v>
          </cell>
          <cell r="G63" t="str">
            <v>Evelyne</v>
          </cell>
          <cell r="H63" t="str">
            <v>BATENGUEK</v>
          </cell>
          <cell r="I63" t="str">
            <v>01.57.02.65.05</v>
          </cell>
          <cell r="J63">
            <v>41</v>
          </cell>
          <cell r="K63">
            <v>1276</v>
          </cell>
          <cell r="L63">
            <v>0</v>
          </cell>
          <cell r="M63">
            <v>462</v>
          </cell>
          <cell r="N63">
            <v>415.5</v>
          </cell>
          <cell r="O63">
            <v>445.5</v>
          </cell>
          <cell r="P63">
            <v>175</v>
          </cell>
          <cell r="Q63">
            <v>42.5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63.43</v>
          </cell>
          <cell r="AC63">
            <v>43.75</v>
          </cell>
          <cell r="AD63">
            <v>10.5</v>
          </cell>
          <cell r="AE63">
            <v>12</v>
          </cell>
          <cell r="AF63">
            <v>0</v>
          </cell>
          <cell r="AG63">
            <v>0</v>
          </cell>
          <cell r="AH63">
            <v>0</v>
          </cell>
          <cell r="AI63">
            <v>4</v>
          </cell>
          <cell r="AJ63">
            <v>0</v>
          </cell>
          <cell r="AK63">
            <v>6</v>
          </cell>
          <cell r="AL63">
            <v>40</v>
          </cell>
          <cell r="AM63">
            <v>0</v>
          </cell>
          <cell r="AN63">
            <v>0</v>
          </cell>
          <cell r="AO63">
            <v>10</v>
          </cell>
          <cell r="AP63">
            <v>0</v>
          </cell>
          <cell r="AQ63">
            <v>1540.5</v>
          </cell>
          <cell r="AR63">
            <v>129.68</v>
          </cell>
          <cell r="AS63">
            <v>60</v>
          </cell>
          <cell r="AT63">
            <v>0</v>
          </cell>
          <cell r="AU63">
            <v>341</v>
          </cell>
          <cell r="AV63">
            <v>1525.21</v>
          </cell>
          <cell r="AW63">
            <v>175.97</v>
          </cell>
          <cell r="AX63">
            <v>29</v>
          </cell>
          <cell r="AY63">
            <v>1730.18</v>
          </cell>
        </row>
        <row r="64">
          <cell r="B64" t="str">
            <v>0931735F</v>
          </cell>
          <cell r="C64" t="str">
            <v>LP</v>
          </cell>
          <cell r="D64" t="str">
            <v>LP LYC</v>
          </cell>
          <cell r="E64" t="str">
            <v>LOUISE MICHEL</v>
          </cell>
          <cell r="F64" t="str">
            <v>EPINAY SUR SEINE</v>
          </cell>
          <cell r="G64" t="str">
            <v>Evelyne</v>
          </cell>
          <cell r="H64" t="str">
            <v>BATENGUEK</v>
          </cell>
          <cell r="I64" t="str">
            <v>01.57.02.65.05</v>
          </cell>
          <cell r="J64">
            <v>26</v>
          </cell>
          <cell r="K64">
            <v>647</v>
          </cell>
          <cell r="L64">
            <v>0</v>
          </cell>
          <cell r="M64">
            <v>77</v>
          </cell>
          <cell r="N64">
            <v>107</v>
          </cell>
          <cell r="O64">
            <v>107</v>
          </cell>
          <cell r="P64">
            <v>0</v>
          </cell>
          <cell r="Q64">
            <v>0</v>
          </cell>
          <cell r="R64">
            <v>0</v>
          </cell>
          <cell r="S64">
            <v>108</v>
          </cell>
          <cell r="T64">
            <v>108</v>
          </cell>
          <cell r="U64">
            <v>192</v>
          </cell>
          <cell r="V64">
            <v>182</v>
          </cell>
          <cell r="W64">
            <v>181.9</v>
          </cell>
          <cell r="X64">
            <v>0</v>
          </cell>
          <cell r="Y64">
            <v>10</v>
          </cell>
          <cell r="Z64">
            <v>21</v>
          </cell>
          <cell r="AA64">
            <v>0</v>
          </cell>
          <cell r="AB64">
            <v>10.5</v>
          </cell>
          <cell r="AC64">
            <v>0</v>
          </cell>
          <cell r="AD64">
            <v>0</v>
          </cell>
          <cell r="AE64">
            <v>9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15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1093.9000000000001</v>
          </cell>
          <cell r="AR64">
            <v>19.5</v>
          </cell>
          <cell r="AS64">
            <v>15</v>
          </cell>
          <cell r="AT64">
            <v>258</v>
          </cell>
          <cell r="AU64">
            <v>64</v>
          </cell>
          <cell r="AV64">
            <v>914.55000000000007</v>
          </cell>
          <cell r="AW64">
            <v>194.85</v>
          </cell>
          <cell r="AX64">
            <v>19</v>
          </cell>
          <cell r="AY64">
            <v>1128.4000000000001</v>
          </cell>
        </row>
        <row r="65">
          <cell r="B65" t="str">
            <v>0931738J</v>
          </cell>
          <cell r="C65" t="str">
            <v>LP</v>
          </cell>
          <cell r="D65" t="str">
            <v>LP</v>
          </cell>
          <cell r="E65" t="str">
            <v>ARTHUR RIMBAUD</v>
          </cell>
          <cell r="F65" t="str">
            <v>LA COURNEUVE</v>
          </cell>
          <cell r="G65" t="str">
            <v>Evelyne</v>
          </cell>
          <cell r="H65" t="str">
            <v>BATENGUEK</v>
          </cell>
          <cell r="I65" t="str">
            <v>01.57.02.65.05</v>
          </cell>
          <cell r="J65">
            <v>21</v>
          </cell>
          <cell r="K65">
            <v>536</v>
          </cell>
          <cell r="L65">
            <v>22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299.2</v>
          </cell>
          <cell r="V65">
            <v>269.8</v>
          </cell>
          <cell r="W65">
            <v>261.94</v>
          </cell>
          <cell r="X65">
            <v>27</v>
          </cell>
          <cell r="Y65">
            <v>24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9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12</v>
          </cell>
          <cell r="AM65">
            <v>0</v>
          </cell>
          <cell r="AN65">
            <v>0</v>
          </cell>
          <cell r="AO65">
            <v>2</v>
          </cell>
          <cell r="AP65">
            <v>0</v>
          </cell>
          <cell r="AQ65">
            <v>903.94</v>
          </cell>
          <cell r="AR65">
            <v>9</v>
          </cell>
          <cell r="AS65">
            <v>14</v>
          </cell>
          <cell r="AT65">
            <v>287.94</v>
          </cell>
          <cell r="AU65">
            <v>0</v>
          </cell>
          <cell r="AV65">
            <v>776.57</v>
          </cell>
          <cell r="AW65">
            <v>134.37</v>
          </cell>
          <cell r="AX65">
            <v>16</v>
          </cell>
          <cell r="AY65">
            <v>926.94</v>
          </cell>
        </row>
        <row r="66">
          <cell r="B66" t="str">
            <v>0930856A</v>
          </cell>
          <cell r="C66" t="str">
            <v>LP</v>
          </cell>
          <cell r="D66" t="str">
            <v>SEP</v>
          </cell>
          <cell r="E66" t="str">
            <v>LYCEE ALFRED NOBEL</v>
          </cell>
          <cell r="F66" t="str">
            <v>CLICHY SOUS BOIS</v>
          </cell>
          <cell r="G66" t="str">
            <v>Evelyne</v>
          </cell>
          <cell r="H66" t="str">
            <v>BATENGUEK</v>
          </cell>
          <cell r="I66" t="str">
            <v>01.57.02.65.05</v>
          </cell>
          <cell r="J66">
            <v>24</v>
          </cell>
          <cell r="K66">
            <v>696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81</v>
          </cell>
          <cell r="T66">
            <v>118</v>
          </cell>
          <cell r="U66">
            <v>298.8</v>
          </cell>
          <cell r="V66">
            <v>339.44</v>
          </cell>
          <cell r="W66">
            <v>279</v>
          </cell>
          <cell r="X66">
            <v>0</v>
          </cell>
          <cell r="Y66">
            <v>24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1140.24</v>
          </cell>
          <cell r="AR66">
            <v>0</v>
          </cell>
          <cell r="AS66">
            <v>0</v>
          </cell>
          <cell r="AT66">
            <v>379.84</v>
          </cell>
          <cell r="AU66">
            <v>0</v>
          </cell>
          <cell r="AV66">
            <v>905.6</v>
          </cell>
          <cell r="AW66">
            <v>216.64</v>
          </cell>
          <cell r="AX66">
            <v>18</v>
          </cell>
          <cell r="AY66">
            <v>1140.24</v>
          </cell>
        </row>
        <row r="67">
          <cell r="B67" t="str">
            <v>0932026X</v>
          </cell>
          <cell r="C67" t="str">
            <v>LPO</v>
          </cell>
          <cell r="D67" t="str">
            <v>LPO</v>
          </cell>
          <cell r="E67" t="str">
            <v>ALFRED NOBEL</v>
          </cell>
          <cell r="F67" t="str">
            <v>CLICHY SOUS BOIS</v>
          </cell>
          <cell r="G67" t="str">
            <v>Evelyne</v>
          </cell>
          <cell r="H67" t="str">
            <v>BATENGUEK</v>
          </cell>
          <cell r="I67" t="str">
            <v>01.57.02.65.05</v>
          </cell>
          <cell r="J67">
            <v>24</v>
          </cell>
          <cell r="K67">
            <v>676</v>
          </cell>
          <cell r="L67">
            <v>0</v>
          </cell>
          <cell r="M67">
            <v>308</v>
          </cell>
          <cell r="N67">
            <v>254</v>
          </cell>
          <cell r="O67">
            <v>263</v>
          </cell>
          <cell r="P67">
            <v>82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36.700000000000003</v>
          </cell>
          <cell r="AC67">
            <v>20.5</v>
          </cell>
          <cell r="AD67">
            <v>0</v>
          </cell>
          <cell r="AE67">
            <v>18</v>
          </cell>
          <cell r="AF67">
            <v>0</v>
          </cell>
          <cell r="AG67">
            <v>0</v>
          </cell>
          <cell r="AH67">
            <v>0</v>
          </cell>
          <cell r="AI67">
            <v>6</v>
          </cell>
          <cell r="AJ67">
            <v>6.75</v>
          </cell>
          <cell r="AK67">
            <v>3</v>
          </cell>
          <cell r="AL67">
            <v>51</v>
          </cell>
          <cell r="AM67">
            <v>0</v>
          </cell>
          <cell r="AN67">
            <v>0</v>
          </cell>
          <cell r="AO67">
            <v>9</v>
          </cell>
          <cell r="AP67">
            <v>0</v>
          </cell>
          <cell r="AQ67">
            <v>907</v>
          </cell>
          <cell r="AR67">
            <v>75.2</v>
          </cell>
          <cell r="AS67">
            <v>75.75</v>
          </cell>
          <cell r="AT67">
            <v>0</v>
          </cell>
          <cell r="AU67">
            <v>204</v>
          </cell>
          <cell r="AV67">
            <v>835.27</v>
          </cell>
          <cell r="AW67">
            <v>206.68</v>
          </cell>
          <cell r="AX67">
            <v>16</v>
          </cell>
          <cell r="AY67">
            <v>1057.95</v>
          </cell>
        </row>
        <row r="68">
          <cell r="B68" t="str">
            <v>0931736G</v>
          </cell>
          <cell r="C68" t="str">
            <v>LP</v>
          </cell>
          <cell r="D68" t="str">
            <v>SEP</v>
          </cell>
          <cell r="E68" t="str">
            <v>LYCEE MAURICE UTRILLO</v>
          </cell>
          <cell r="F68" t="str">
            <v>STAINS</v>
          </cell>
          <cell r="G68" t="str">
            <v>Evelyne</v>
          </cell>
          <cell r="H68" t="str">
            <v>BATENGUEK</v>
          </cell>
          <cell r="I68" t="str">
            <v>01.57.02.65.05</v>
          </cell>
          <cell r="J68">
            <v>11</v>
          </cell>
          <cell r="K68">
            <v>291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144</v>
          </cell>
          <cell r="V68">
            <v>194</v>
          </cell>
          <cell r="W68">
            <v>178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3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9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516</v>
          </cell>
          <cell r="AR68">
            <v>3</v>
          </cell>
          <cell r="AS68">
            <v>9</v>
          </cell>
          <cell r="AT68">
            <v>184</v>
          </cell>
          <cell r="AU68">
            <v>0</v>
          </cell>
          <cell r="AV68">
            <v>460.86</v>
          </cell>
          <cell r="AW68">
            <v>60.14</v>
          </cell>
          <cell r="AX68">
            <v>7</v>
          </cell>
          <cell r="AY68">
            <v>528</v>
          </cell>
        </row>
        <row r="69">
          <cell r="B69" t="str">
            <v>0932030B</v>
          </cell>
          <cell r="C69" t="str">
            <v>LPO</v>
          </cell>
          <cell r="D69" t="str">
            <v>LPO LY</v>
          </cell>
          <cell r="E69" t="str">
            <v>MAURICE UTRILLO</v>
          </cell>
          <cell r="F69" t="str">
            <v>STAINS</v>
          </cell>
          <cell r="G69" t="str">
            <v>Evelyne</v>
          </cell>
          <cell r="H69" t="str">
            <v>BATENGUEK</v>
          </cell>
          <cell r="I69" t="str">
            <v>01.57.02.65.05</v>
          </cell>
          <cell r="J69">
            <v>30</v>
          </cell>
          <cell r="K69">
            <v>947</v>
          </cell>
          <cell r="L69">
            <v>0</v>
          </cell>
          <cell r="M69">
            <v>423.5</v>
          </cell>
          <cell r="N69">
            <v>295.5</v>
          </cell>
          <cell r="O69">
            <v>321</v>
          </cell>
          <cell r="P69">
            <v>82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46.52</v>
          </cell>
          <cell r="AC69">
            <v>20.5</v>
          </cell>
          <cell r="AD69">
            <v>0</v>
          </cell>
          <cell r="AE69">
            <v>12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3</v>
          </cell>
          <cell r="AL69">
            <v>51</v>
          </cell>
          <cell r="AM69">
            <v>48</v>
          </cell>
          <cell r="AN69">
            <v>0</v>
          </cell>
          <cell r="AO69">
            <v>15</v>
          </cell>
          <cell r="AP69">
            <v>0</v>
          </cell>
          <cell r="AQ69">
            <v>1122</v>
          </cell>
          <cell r="AR69">
            <v>79.02000000000001</v>
          </cell>
          <cell r="AS69">
            <v>117</v>
          </cell>
          <cell r="AT69">
            <v>0</v>
          </cell>
          <cell r="AU69">
            <v>266</v>
          </cell>
          <cell r="AV69">
            <v>1139.5999999999999</v>
          </cell>
          <cell r="AW69">
            <v>159.41999999999999</v>
          </cell>
          <cell r="AX69">
            <v>19</v>
          </cell>
          <cell r="AY69">
            <v>1318.02</v>
          </cell>
        </row>
        <row r="70">
          <cell r="B70" t="str">
            <v>0932034F</v>
          </cell>
          <cell r="C70" t="str">
            <v>LYC</v>
          </cell>
          <cell r="D70" t="str">
            <v>LGT</v>
          </cell>
          <cell r="E70" t="str">
            <v>WOLFGANG AMADEUS MOZART</v>
          </cell>
          <cell r="F70" t="str">
            <v>LE BLANC MESNIL</v>
          </cell>
          <cell r="G70" t="str">
            <v>Evelyne</v>
          </cell>
          <cell r="H70" t="str">
            <v>BATENGUEK</v>
          </cell>
          <cell r="I70" t="str">
            <v>01.57.02.65.05</v>
          </cell>
          <cell r="J70">
            <v>42</v>
          </cell>
          <cell r="K70">
            <v>1323</v>
          </cell>
          <cell r="L70">
            <v>0</v>
          </cell>
          <cell r="M70">
            <v>539</v>
          </cell>
          <cell r="N70">
            <v>473</v>
          </cell>
          <cell r="O70">
            <v>530.5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67.430000000000007</v>
          </cell>
          <cell r="AC70">
            <v>0</v>
          </cell>
          <cell r="AD70">
            <v>0</v>
          </cell>
          <cell r="AE70">
            <v>12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3</v>
          </cell>
          <cell r="AL70">
            <v>23</v>
          </cell>
          <cell r="AM70">
            <v>0</v>
          </cell>
          <cell r="AN70">
            <v>0</v>
          </cell>
          <cell r="AO70">
            <v>11</v>
          </cell>
          <cell r="AP70">
            <v>0</v>
          </cell>
          <cell r="AQ70">
            <v>1542.5</v>
          </cell>
          <cell r="AR70">
            <v>79.430000000000007</v>
          </cell>
          <cell r="AS70">
            <v>37</v>
          </cell>
          <cell r="AT70">
            <v>0</v>
          </cell>
          <cell r="AU70">
            <v>380</v>
          </cell>
          <cell r="AV70">
            <v>1451.24</v>
          </cell>
          <cell r="AW70">
            <v>185.69</v>
          </cell>
          <cell r="AX70">
            <v>22</v>
          </cell>
          <cell r="AY70">
            <v>1658.93</v>
          </cell>
        </row>
        <row r="71">
          <cell r="B71" t="str">
            <v>0932396Z</v>
          </cell>
          <cell r="C71" t="str">
            <v>AUTRE</v>
          </cell>
          <cell r="D71" t="str">
            <v>EXP</v>
          </cell>
          <cell r="E71" t="str">
            <v>NOUVELLES CHANCES</v>
          </cell>
          <cell r="F71" t="str">
            <v>LE BLANC MESNIL</v>
          </cell>
          <cell r="G71" t="str">
            <v>Evelyne</v>
          </cell>
          <cell r="H71" t="str">
            <v>BATENGUEK</v>
          </cell>
          <cell r="I71" t="str">
            <v>01.57.02.65.05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70.5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70.5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67</v>
          </cell>
          <cell r="AW71">
            <v>3.5</v>
          </cell>
          <cell r="AX71">
            <v>0</v>
          </cell>
          <cell r="AY71">
            <v>70.5</v>
          </cell>
        </row>
        <row r="72">
          <cell r="B72" t="str">
            <v>0931743P</v>
          </cell>
          <cell r="C72" t="str">
            <v>LP</v>
          </cell>
          <cell r="D72" t="str">
            <v>SEP</v>
          </cell>
          <cell r="E72" t="str">
            <v>LYCEE PAUL ROBERT</v>
          </cell>
          <cell r="F72" t="str">
            <v>LES LILAS</v>
          </cell>
          <cell r="G72" t="str">
            <v>Evelyne</v>
          </cell>
          <cell r="H72" t="str">
            <v>BATENGUEK</v>
          </cell>
          <cell r="I72" t="str">
            <v>01.57.02.65.05</v>
          </cell>
          <cell r="J72">
            <v>8</v>
          </cell>
          <cell r="K72">
            <v>174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96</v>
          </cell>
          <cell r="V72">
            <v>88.5</v>
          </cell>
          <cell r="W72">
            <v>93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6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277.5</v>
          </cell>
          <cell r="AR72">
            <v>0</v>
          </cell>
          <cell r="AS72">
            <v>6</v>
          </cell>
          <cell r="AT72">
            <v>36</v>
          </cell>
          <cell r="AU72">
            <v>0</v>
          </cell>
          <cell r="AV72">
            <v>263.14</v>
          </cell>
          <cell r="AW72">
            <v>20.36</v>
          </cell>
          <cell r="AX72">
            <v>0</v>
          </cell>
          <cell r="AY72">
            <v>283.5</v>
          </cell>
        </row>
        <row r="73">
          <cell r="B73" t="str">
            <v>0932073Y</v>
          </cell>
          <cell r="C73" t="str">
            <v>LPO</v>
          </cell>
          <cell r="D73" t="str">
            <v>LPO</v>
          </cell>
          <cell r="E73" t="str">
            <v>PAUL ROBERT</v>
          </cell>
          <cell r="F73" t="str">
            <v>LES LILAS</v>
          </cell>
          <cell r="G73" t="str">
            <v>Evelyne</v>
          </cell>
          <cell r="H73" t="str">
            <v>BATENGUEK</v>
          </cell>
          <cell r="I73" t="str">
            <v>01.57.02.65.05</v>
          </cell>
          <cell r="J73">
            <v>18</v>
          </cell>
          <cell r="K73">
            <v>595</v>
          </cell>
          <cell r="L73">
            <v>0</v>
          </cell>
          <cell r="M73">
            <v>231</v>
          </cell>
          <cell r="N73">
            <v>221</v>
          </cell>
          <cell r="O73">
            <v>227.5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33.590000000000003</v>
          </cell>
          <cell r="AC73">
            <v>0</v>
          </cell>
          <cell r="AD73">
            <v>0</v>
          </cell>
          <cell r="AE73">
            <v>9</v>
          </cell>
          <cell r="AF73">
            <v>0</v>
          </cell>
          <cell r="AG73">
            <v>0</v>
          </cell>
          <cell r="AH73">
            <v>0</v>
          </cell>
          <cell r="AI73">
            <v>6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13</v>
          </cell>
          <cell r="AP73">
            <v>0</v>
          </cell>
          <cell r="AQ73">
            <v>679.5</v>
          </cell>
          <cell r="AR73">
            <v>42.59</v>
          </cell>
          <cell r="AS73">
            <v>19</v>
          </cell>
          <cell r="AT73">
            <v>0</v>
          </cell>
          <cell r="AU73">
            <v>172</v>
          </cell>
          <cell r="AV73">
            <v>662.93000000000006</v>
          </cell>
          <cell r="AW73">
            <v>65.16</v>
          </cell>
          <cell r="AX73">
            <v>13</v>
          </cell>
          <cell r="AY73">
            <v>741.09</v>
          </cell>
        </row>
        <row r="74">
          <cell r="B74" t="str">
            <v>0930140X</v>
          </cell>
          <cell r="C74" t="str">
            <v>LP</v>
          </cell>
          <cell r="D74" t="str">
            <v>SEP</v>
          </cell>
          <cell r="E74" t="str">
            <v>LYCEE MARCEL CACHIN</v>
          </cell>
          <cell r="F74" t="str">
            <v>ST OUEN</v>
          </cell>
          <cell r="G74" t="str">
            <v>Evelyne</v>
          </cell>
          <cell r="H74" t="str">
            <v>BATENGUEK</v>
          </cell>
          <cell r="I74" t="str">
            <v>01.57.02.65.05</v>
          </cell>
          <cell r="J74">
            <v>15</v>
          </cell>
          <cell r="K74">
            <v>373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54</v>
          </cell>
          <cell r="T74">
            <v>37</v>
          </cell>
          <cell r="U74">
            <v>206.4</v>
          </cell>
          <cell r="V74">
            <v>194.8</v>
          </cell>
          <cell r="W74">
            <v>188.8</v>
          </cell>
          <cell r="X74">
            <v>23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3</v>
          </cell>
          <cell r="AF74">
            <v>0</v>
          </cell>
          <cell r="AG74">
            <v>0</v>
          </cell>
          <cell r="AH74">
            <v>0</v>
          </cell>
          <cell r="AI74">
            <v>2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704</v>
          </cell>
          <cell r="AR74">
            <v>3</v>
          </cell>
          <cell r="AS74">
            <v>2</v>
          </cell>
          <cell r="AT74">
            <v>245</v>
          </cell>
          <cell r="AU74">
            <v>0</v>
          </cell>
          <cell r="AV74">
            <v>581.93000000000006</v>
          </cell>
          <cell r="AW74">
            <v>120.07</v>
          </cell>
          <cell r="AX74">
            <v>7</v>
          </cell>
          <cell r="AY74">
            <v>709</v>
          </cell>
        </row>
        <row r="75">
          <cell r="B75" t="str">
            <v>0932074Z</v>
          </cell>
          <cell r="C75" t="str">
            <v>LPO</v>
          </cell>
          <cell r="D75" t="str">
            <v>LPO LY</v>
          </cell>
          <cell r="E75" t="str">
            <v>MARCEL CACHIN</v>
          </cell>
          <cell r="F75" t="str">
            <v>ST OUEN</v>
          </cell>
          <cell r="G75" t="str">
            <v>Evelyne</v>
          </cell>
          <cell r="H75" t="str">
            <v>BATENGUEK</v>
          </cell>
          <cell r="I75" t="str">
            <v>01.57.02.65.05</v>
          </cell>
          <cell r="J75">
            <v>16</v>
          </cell>
          <cell r="K75">
            <v>495</v>
          </cell>
          <cell r="L75">
            <v>22</v>
          </cell>
          <cell r="M75">
            <v>192.5</v>
          </cell>
          <cell r="N75">
            <v>120.5</v>
          </cell>
          <cell r="O75">
            <v>131</v>
          </cell>
          <cell r="P75">
            <v>172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19.059999999999999</v>
          </cell>
          <cell r="AC75">
            <v>43</v>
          </cell>
          <cell r="AD75">
            <v>0</v>
          </cell>
          <cell r="AE75">
            <v>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10</v>
          </cell>
          <cell r="AM75">
            <v>17</v>
          </cell>
          <cell r="AN75">
            <v>0</v>
          </cell>
          <cell r="AO75">
            <v>12</v>
          </cell>
          <cell r="AP75">
            <v>0</v>
          </cell>
          <cell r="AQ75">
            <v>638</v>
          </cell>
          <cell r="AR75">
            <v>71.06</v>
          </cell>
          <cell r="AS75">
            <v>39</v>
          </cell>
          <cell r="AT75">
            <v>0</v>
          </cell>
          <cell r="AU75">
            <v>122</v>
          </cell>
          <cell r="AV75">
            <v>622.29</v>
          </cell>
          <cell r="AW75">
            <v>103.77</v>
          </cell>
          <cell r="AX75">
            <v>22</v>
          </cell>
          <cell r="AY75">
            <v>748.06</v>
          </cell>
        </row>
        <row r="76">
          <cell r="B76" t="str">
            <v>0930134R</v>
          </cell>
          <cell r="C76" t="str">
            <v>LP</v>
          </cell>
          <cell r="D76" t="str">
            <v>SEP</v>
          </cell>
          <cell r="E76" t="str">
            <v>LYCEE LUCIE AUBRAC</v>
          </cell>
          <cell r="F76" t="str">
            <v>PANTIN</v>
          </cell>
          <cell r="G76" t="str">
            <v>Evelyne</v>
          </cell>
          <cell r="H76" t="str">
            <v>BATENGUEK</v>
          </cell>
          <cell r="I76" t="str">
            <v>01.57.02.65.05</v>
          </cell>
          <cell r="J76">
            <v>18</v>
          </cell>
          <cell r="K76">
            <v>426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37</v>
          </cell>
          <cell r="T76">
            <v>37</v>
          </cell>
          <cell r="U76">
            <v>241.2</v>
          </cell>
          <cell r="V76">
            <v>233.9</v>
          </cell>
          <cell r="W76">
            <v>223.85</v>
          </cell>
          <cell r="X76">
            <v>27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6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799.95</v>
          </cell>
          <cell r="AR76">
            <v>6</v>
          </cell>
          <cell r="AS76">
            <v>0</v>
          </cell>
          <cell r="AT76">
            <v>246.45</v>
          </cell>
          <cell r="AU76">
            <v>0</v>
          </cell>
          <cell r="AV76">
            <v>710.05000000000007</v>
          </cell>
          <cell r="AW76">
            <v>86.9</v>
          </cell>
          <cell r="AX76">
            <v>9</v>
          </cell>
          <cell r="AY76">
            <v>805.95</v>
          </cell>
        </row>
        <row r="77">
          <cell r="B77" t="str">
            <v>0932117W</v>
          </cell>
          <cell r="C77" t="str">
            <v>LPO</v>
          </cell>
          <cell r="D77" t="str">
            <v>LPO</v>
          </cell>
          <cell r="E77" t="str">
            <v>LUCIE AUBRAC</v>
          </cell>
          <cell r="F77" t="str">
            <v>PANTIN</v>
          </cell>
          <cell r="G77" t="str">
            <v>Evelyne</v>
          </cell>
          <cell r="H77" t="str">
            <v>BATENGUEK</v>
          </cell>
          <cell r="I77" t="str">
            <v>01.57.02.65.05</v>
          </cell>
          <cell r="J77">
            <v>12</v>
          </cell>
          <cell r="K77">
            <v>356</v>
          </cell>
          <cell r="L77">
            <v>0</v>
          </cell>
          <cell r="M77">
            <v>154</v>
          </cell>
          <cell r="N77">
            <v>164.5</v>
          </cell>
          <cell r="O77">
            <v>164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21.56</v>
          </cell>
          <cell r="AC77">
            <v>0</v>
          </cell>
          <cell r="AD77">
            <v>0</v>
          </cell>
          <cell r="AE77">
            <v>3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12</v>
          </cell>
          <cell r="AM77">
            <v>0</v>
          </cell>
          <cell r="AN77">
            <v>0</v>
          </cell>
          <cell r="AO77">
            <v>9</v>
          </cell>
          <cell r="AP77">
            <v>0</v>
          </cell>
          <cell r="AQ77">
            <v>482.5</v>
          </cell>
          <cell r="AR77">
            <v>24.56</v>
          </cell>
          <cell r="AS77">
            <v>21</v>
          </cell>
          <cell r="AT77">
            <v>0</v>
          </cell>
          <cell r="AU77">
            <v>136</v>
          </cell>
          <cell r="AV77">
            <v>444.11999999999995</v>
          </cell>
          <cell r="AW77">
            <v>73.94</v>
          </cell>
          <cell r="AX77">
            <v>10</v>
          </cell>
          <cell r="AY77">
            <v>528.05999999999995</v>
          </cell>
        </row>
        <row r="78">
          <cell r="B78" t="str">
            <v>0931205E</v>
          </cell>
          <cell r="C78" t="str">
            <v>LP</v>
          </cell>
          <cell r="D78" t="str">
            <v>SEP</v>
          </cell>
          <cell r="E78" t="str">
            <v>LYCEE JEAN MOULIN</v>
          </cell>
          <cell r="F78" t="str">
            <v>LE BLANC MESNIL</v>
          </cell>
          <cell r="G78" t="str">
            <v>Evelyne</v>
          </cell>
          <cell r="H78" t="str">
            <v>BATENGUEK</v>
          </cell>
          <cell r="I78" t="str">
            <v>01.57.02.65.05</v>
          </cell>
          <cell r="J78">
            <v>29</v>
          </cell>
          <cell r="K78">
            <v>795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54</v>
          </cell>
          <cell r="T78">
            <v>54</v>
          </cell>
          <cell r="U78">
            <v>393.2</v>
          </cell>
          <cell r="V78">
            <v>427.23</v>
          </cell>
          <cell r="W78">
            <v>410.52</v>
          </cell>
          <cell r="X78">
            <v>0</v>
          </cell>
          <cell r="Y78">
            <v>0</v>
          </cell>
          <cell r="Z78">
            <v>21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12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1359.95</v>
          </cell>
          <cell r="AR78">
            <v>12</v>
          </cell>
          <cell r="AS78">
            <v>0</v>
          </cell>
          <cell r="AT78">
            <v>480.45</v>
          </cell>
          <cell r="AU78">
            <v>0</v>
          </cell>
          <cell r="AV78">
            <v>1170.3200000000002</v>
          </cell>
          <cell r="AW78">
            <v>189.63</v>
          </cell>
          <cell r="AX78">
            <v>12</v>
          </cell>
          <cell r="AY78">
            <v>1371.9500000000003</v>
          </cell>
        </row>
        <row r="79">
          <cell r="B79" t="str">
            <v>0932118X</v>
          </cell>
          <cell r="C79" t="str">
            <v>LPO</v>
          </cell>
          <cell r="D79" t="str">
            <v>LPO</v>
          </cell>
          <cell r="E79" t="str">
            <v>JEAN MOULIN</v>
          </cell>
          <cell r="F79" t="str">
            <v>LE BLANC MESNIL</v>
          </cell>
          <cell r="G79" t="str">
            <v>Evelyne</v>
          </cell>
          <cell r="H79" t="str">
            <v>BATENGUEK</v>
          </cell>
          <cell r="I79" t="str">
            <v>01.57.02.65.05</v>
          </cell>
          <cell r="J79">
            <v>10</v>
          </cell>
          <cell r="K79">
            <v>270</v>
          </cell>
          <cell r="L79">
            <v>0</v>
          </cell>
          <cell r="M79">
            <v>154</v>
          </cell>
          <cell r="N79">
            <v>111</v>
          </cell>
          <cell r="O79">
            <v>121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14.43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35</v>
          </cell>
          <cell r="AM79">
            <v>0</v>
          </cell>
          <cell r="AN79">
            <v>0</v>
          </cell>
          <cell r="AO79">
            <v>14</v>
          </cell>
          <cell r="AP79">
            <v>0</v>
          </cell>
          <cell r="AQ79">
            <v>386</v>
          </cell>
          <cell r="AR79">
            <v>14.43</v>
          </cell>
          <cell r="AS79">
            <v>49</v>
          </cell>
          <cell r="AT79">
            <v>0</v>
          </cell>
          <cell r="AU79">
            <v>96</v>
          </cell>
          <cell r="AV79">
            <v>376.34000000000003</v>
          </cell>
          <cell r="AW79">
            <v>55.09</v>
          </cell>
          <cell r="AX79">
            <v>18</v>
          </cell>
          <cell r="AY79">
            <v>449.43000000000006</v>
          </cell>
        </row>
        <row r="80">
          <cell r="B80" t="str">
            <v>0931427W</v>
          </cell>
          <cell r="C80" t="str">
            <v>LP</v>
          </cell>
          <cell r="D80" t="str">
            <v>SEP</v>
          </cell>
          <cell r="E80" t="str">
            <v>LYCEE SUGER</v>
          </cell>
          <cell r="F80" t="str">
            <v>ST DENIS</v>
          </cell>
          <cell r="G80" t="str">
            <v>Evelyne</v>
          </cell>
          <cell r="H80" t="str">
            <v>BATENGUEK</v>
          </cell>
          <cell r="I80" t="str">
            <v>01.57.02.65.05</v>
          </cell>
          <cell r="J80">
            <v>19</v>
          </cell>
          <cell r="K80">
            <v>594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241.2</v>
          </cell>
          <cell r="V80">
            <v>312.7</v>
          </cell>
          <cell r="W80">
            <v>322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6</v>
          </cell>
          <cell r="AF80">
            <v>0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875.9</v>
          </cell>
          <cell r="AR80">
            <v>6</v>
          </cell>
          <cell r="AS80">
            <v>2</v>
          </cell>
          <cell r="AT80">
            <v>279.60000000000002</v>
          </cell>
          <cell r="AU80">
            <v>0</v>
          </cell>
          <cell r="AV80">
            <v>746.55</v>
          </cell>
          <cell r="AW80">
            <v>128.35</v>
          </cell>
          <cell r="AX80">
            <v>9</v>
          </cell>
          <cell r="AY80">
            <v>883.9</v>
          </cell>
        </row>
        <row r="81">
          <cell r="B81" t="str">
            <v>0932121A</v>
          </cell>
          <cell r="C81" t="str">
            <v>LPO</v>
          </cell>
          <cell r="D81" t="str">
            <v>LPO LY</v>
          </cell>
          <cell r="E81" t="str">
            <v>SUGER</v>
          </cell>
          <cell r="F81" t="str">
            <v>ST DENIS</v>
          </cell>
          <cell r="G81" t="str">
            <v>Evelyne</v>
          </cell>
          <cell r="H81" t="str">
            <v>BATENGUEK</v>
          </cell>
          <cell r="I81" t="str">
            <v>01.57.02.65.05</v>
          </cell>
          <cell r="J81">
            <v>28</v>
          </cell>
          <cell r="K81">
            <v>653</v>
          </cell>
          <cell r="L81">
            <v>0</v>
          </cell>
          <cell r="M81">
            <v>269.5</v>
          </cell>
          <cell r="N81">
            <v>293</v>
          </cell>
          <cell r="O81">
            <v>251</v>
          </cell>
          <cell r="P81">
            <v>254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37</v>
          </cell>
          <cell r="AC81">
            <v>63.5</v>
          </cell>
          <cell r="AD81">
            <v>0</v>
          </cell>
          <cell r="AE81">
            <v>6</v>
          </cell>
          <cell r="AF81">
            <v>0</v>
          </cell>
          <cell r="AG81">
            <v>24</v>
          </cell>
          <cell r="AH81">
            <v>0</v>
          </cell>
          <cell r="AI81">
            <v>0</v>
          </cell>
          <cell r="AJ81">
            <v>6.75</v>
          </cell>
          <cell r="AK81">
            <v>0</v>
          </cell>
          <cell r="AL81">
            <v>32</v>
          </cell>
          <cell r="AM81">
            <v>0</v>
          </cell>
          <cell r="AN81">
            <v>0</v>
          </cell>
          <cell r="AO81">
            <v>26</v>
          </cell>
          <cell r="AP81">
            <v>0</v>
          </cell>
          <cell r="AQ81">
            <v>1067.5</v>
          </cell>
          <cell r="AR81">
            <v>106.5</v>
          </cell>
          <cell r="AS81">
            <v>88.75</v>
          </cell>
          <cell r="AT81">
            <v>0</v>
          </cell>
          <cell r="AU81">
            <v>201</v>
          </cell>
          <cell r="AV81">
            <v>1005.99</v>
          </cell>
          <cell r="AW81">
            <v>223.76</v>
          </cell>
          <cell r="AX81">
            <v>33</v>
          </cell>
          <cell r="AY81">
            <v>1262.75</v>
          </cell>
        </row>
        <row r="82">
          <cell r="B82" t="str">
            <v>0931737H</v>
          </cell>
          <cell r="C82" t="str">
            <v>LP</v>
          </cell>
          <cell r="D82" t="str">
            <v>SEP</v>
          </cell>
          <cell r="E82" t="str">
            <v>LYCEE ALEMBERT</v>
          </cell>
          <cell r="F82" t="str">
            <v>AUBERVILLIERS</v>
          </cell>
          <cell r="G82" t="str">
            <v>Evelyne</v>
          </cell>
          <cell r="H82" t="str">
            <v>BATENGUEK</v>
          </cell>
          <cell r="I82" t="str">
            <v>01.57.02.65.05</v>
          </cell>
          <cell r="J82">
            <v>25</v>
          </cell>
          <cell r="K82">
            <v>579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35</v>
          </cell>
          <cell r="S82">
            <v>0</v>
          </cell>
          <cell r="T82">
            <v>0</v>
          </cell>
          <cell r="U82">
            <v>316</v>
          </cell>
          <cell r="V82">
            <v>360.16</v>
          </cell>
          <cell r="W82">
            <v>375.71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12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5</v>
          </cell>
          <cell r="AM82">
            <v>0</v>
          </cell>
          <cell r="AN82">
            <v>2</v>
          </cell>
          <cell r="AO82">
            <v>1</v>
          </cell>
          <cell r="AP82">
            <v>0</v>
          </cell>
          <cell r="AQ82">
            <v>1086.8700000000001</v>
          </cell>
          <cell r="AR82">
            <v>12</v>
          </cell>
          <cell r="AS82">
            <v>8</v>
          </cell>
          <cell r="AT82">
            <v>315.33999999999997</v>
          </cell>
          <cell r="AU82">
            <v>0</v>
          </cell>
          <cell r="AV82">
            <v>955.58000000000015</v>
          </cell>
          <cell r="AW82">
            <v>139.29</v>
          </cell>
          <cell r="AX82">
            <v>12</v>
          </cell>
          <cell r="AY82">
            <v>1106.8700000000001</v>
          </cell>
        </row>
        <row r="83">
          <cell r="B83" t="str">
            <v>0932122B</v>
          </cell>
          <cell r="C83" t="str">
            <v>LPO</v>
          </cell>
          <cell r="D83" t="str">
            <v>LPO LY</v>
          </cell>
          <cell r="E83" t="str">
            <v>D'ALEMBERT</v>
          </cell>
          <cell r="F83" t="str">
            <v>AUBERVILLIERS</v>
          </cell>
          <cell r="G83" t="str">
            <v>Evelyne</v>
          </cell>
          <cell r="H83" t="str">
            <v>BATENGUEK</v>
          </cell>
          <cell r="I83" t="str">
            <v>01.57.02.65.05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</row>
        <row r="84">
          <cell r="B84" t="str">
            <v>0931950P</v>
          </cell>
          <cell r="C84" t="str">
            <v>LP</v>
          </cell>
          <cell r="D84" t="str">
            <v>SEP</v>
          </cell>
          <cell r="E84" t="str">
            <v>LYCEE ANDRE SABATIER</v>
          </cell>
          <cell r="F84" t="str">
            <v>BOBIGNY</v>
          </cell>
          <cell r="G84" t="str">
            <v>Evelyne</v>
          </cell>
          <cell r="H84" t="str">
            <v>BATENGUEK</v>
          </cell>
          <cell r="I84" t="str">
            <v>01.57.02.65.05</v>
          </cell>
          <cell r="J84">
            <v>26</v>
          </cell>
          <cell r="K84">
            <v>588</v>
          </cell>
          <cell r="L84">
            <v>22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216</v>
          </cell>
          <cell r="T84">
            <v>208.5</v>
          </cell>
          <cell r="U84">
            <v>242.8</v>
          </cell>
          <cell r="V84">
            <v>237.9</v>
          </cell>
          <cell r="W84">
            <v>232.63</v>
          </cell>
          <cell r="X84">
            <v>20</v>
          </cell>
          <cell r="Y84">
            <v>0</v>
          </cell>
          <cell r="Z84">
            <v>21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9</v>
          </cell>
          <cell r="AF84">
            <v>0</v>
          </cell>
          <cell r="AG84">
            <v>0</v>
          </cell>
          <cell r="AH84">
            <v>0</v>
          </cell>
          <cell r="AI84">
            <v>4</v>
          </cell>
          <cell r="AJ84">
            <v>0</v>
          </cell>
          <cell r="AK84">
            <v>0</v>
          </cell>
          <cell r="AL84">
            <v>12</v>
          </cell>
          <cell r="AM84">
            <v>0</v>
          </cell>
          <cell r="AN84">
            <v>0</v>
          </cell>
          <cell r="AO84">
            <v>7</v>
          </cell>
          <cell r="AP84">
            <v>0</v>
          </cell>
          <cell r="AQ84">
            <v>1200.83</v>
          </cell>
          <cell r="AR84">
            <v>9</v>
          </cell>
          <cell r="AS84">
            <v>23</v>
          </cell>
          <cell r="AT84">
            <v>389.33</v>
          </cell>
          <cell r="AU84">
            <v>0</v>
          </cell>
          <cell r="AV84">
            <v>1095.81</v>
          </cell>
          <cell r="AW84">
            <v>123.02</v>
          </cell>
          <cell r="AX84">
            <v>14</v>
          </cell>
          <cell r="AY84">
            <v>1232.83</v>
          </cell>
        </row>
        <row r="85">
          <cell r="B85" t="str">
            <v>0932123C</v>
          </cell>
          <cell r="C85" t="str">
            <v>LPO</v>
          </cell>
          <cell r="D85" t="str">
            <v>LPO LY</v>
          </cell>
          <cell r="E85" t="str">
            <v>ANDRE SABATIER</v>
          </cell>
          <cell r="F85" t="str">
            <v>BOBIGNY</v>
          </cell>
          <cell r="G85" t="str">
            <v>Evelyne</v>
          </cell>
          <cell r="H85" t="str">
            <v>BATENGUEK</v>
          </cell>
          <cell r="I85" t="str">
            <v>01.57.02.65.05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</row>
        <row r="86">
          <cell r="B86" t="str">
            <v>0931431A</v>
          </cell>
          <cell r="C86" t="str">
            <v>SEP</v>
          </cell>
          <cell r="D86" t="str">
            <v>SEP</v>
          </cell>
          <cell r="E86" t="str">
            <v>LYCEE FRANCOIS RABELAIS</v>
          </cell>
          <cell r="F86" t="str">
            <v>DUGNY</v>
          </cell>
          <cell r="G86" t="str">
            <v>Evelyne</v>
          </cell>
          <cell r="H86" t="str">
            <v>BATENGUEK</v>
          </cell>
          <cell r="I86" t="str">
            <v>01.57.02.65.05</v>
          </cell>
          <cell r="J86">
            <v>20</v>
          </cell>
          <cell r="K86">
            <v>466</v>
          </cell>
          <cell r="L86">
            <v>22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216</v>
          </cell>
          <cell r="T86">
            <v>199</v>
          </cell>
          <cell r="U86">
            <v>146.80000000000001</v>
          </cell>
          <cell r="V86">
            <v>126.9</v>
          </cell>
          <cell r="W86">
            <v>125.4</v>
          </cell>
          <cell r="X86">
            <v>45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6</v>
          </cell>
          <cell r="AF86">
            <v>0</v>
          </cell>
          <cell r="AG86">
            <v>0</v>
          </cell>
          <cell r="AH86">
            <v>0</v>
          </cell>
          <cell r="AI86">
            <v>4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881.09999999999991</v>
          </cell>
          <cell r="AR86">
            <v>6</v>
          </cell>
          <cell r="AS86">
            <v>4</v>
          </cell>
          <cell r="AT86">
            <v>246.6</v>
          </cell>
          <cell r="AU86">
            <v>0</v>
          </cell>
          <cell r="AV86">
            <v>703.36999999999989</v>
          </cell>
          <cell r="AW86">
            <v>181.73</v>
          </cell>
          <cell r="AX86">
            <v>6</v>
          </cell>
          <cell r="AY86">
            <v>891.09999999999991</v>
          </cell>
        </row>
        <row r="87">
          <cell r="B87" t="str">
            <v>0932126F</v>
          </cell>
          <cell r="C87" t="str">
            <v>LPO</v>
          </cell>
          <cell r="D87" t="str">
            <v>LPO LY</v>
          </cell>
          <cell r="E87" t="str">
            <v>FRANCOIS RABELAIS</v>
          </cell>
          <cell r="F87" t="str">
            <v>DUGNY</v>
          </cell>
          <cell r="G87" t="str">
            <v>Evelyne</v>
          </cell>
          <cell r="H87" t="str">
            <v>BATENGUEK</v>
          </cell>
          <cell r="I87" t="str">
            <v>01.57.02.65.05</v>
          </cell>
          <cell r="J87">
            <v>7</v>
          </cell>
          <cell r="K87">
            <v>120</v>
          </cell>
          <cell r="L87">
            <v>0</v>
          </cell>
          <cell r="M87">
            <v>30.5</v>
          </cell>
          <cell r="N87">
            <v>44</v>
          </cell>
          <cell r="O87">
            <v>43</v>
          </cell>
          <cell r="P87">
            <v>117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7.59</v>
          </cell>
          <cell r="AC87">
            <v>29.25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4</v>
          </cell>
          <cell r="AJ87">
            <v>0</v>
          </cell>
          <cell r="AK87">
            <v>3</v>
          </cell>
          <cell r="AL87">
            <v>6</v>
          </cell>
          <cell r="AM87">
            <v>0</v>
          </cell>
          <cell r="AN87">
            <v>0</v>
          </cell>
          <cell r="AO87">
            <v>14</v>
          </cell>
          <cell r="AP87">
            <v>0</v>
          </cell>
          <cell r="AQ87">
            <v>234.5</v>
          </cell>
          <cell r="AR87">
            <v>36.840000000000003</v>
          </cell>
          <cell r="AS87">
            <v>27</v>
          </cell>
          <cell r="AT87">
            <v>0</v>
          </cell>
          <cell r="AU87">
            <v>24</v>
          </cell>
          <cell r="AV87">
            <v>239.99000000000004</v>
          </cell>
          <cell r="AW87">
            <v>47.35</v>
          </cell>
          <cell r="AX87">
            <v>11</v>
          </cell>
          <cell r="AY87">
            <v>298.34000000000003</v>
          </cell>
        </row>
        <row r="88">
          <cell r="B88" t="str">
            <v>0931388D</v>
          </cell>
          <cell r="C88" t="str">
            <v>LP</v>
          </cell>
          <cell r="D88" t="str">
            <v>SEP</v>
          </cell>
          <cell r="E88" t="str">
            <v>LYCEE APPLICATION ENNA</v>
          </cell>
          <cell r="F88" t="str">
            <v>ST DENIS</v>
          </cell>
          <cell r="G88" t="str">
            <v>Evelyne</v>
          </cell>
          <cell r="H88" t="str">
            <v>BATENGUEK</v>
          </cell>
          <cell r="I88" t="str">
            <v>01.57.02.65.05</v>
          </cell>
          <cell r="J88">
            <v>19</v>
          </cell>
          <cell r="K88">
            <v>450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91</v>
          </cell>
          <cell r="T88">
            <v>91</v>
          </cell>
          <cell r="U88">
            <v>261</v>
          </cell>
          <cell r="V88">
            <v>249.3</v>
          </cell>
          <cell r="W88">
            <v>237.21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9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20</v>
          </cell>
          <cell r="AM88">
            <v>0</v>
          </cell>
          <cell r="AN88">
            <v>0</v>
          </cell>
          <cell r="AO88">
            <v>4</v>
          </cell>
          <cell r="AP88">
            <v>0</v>
          </cell>
          <cell r="AQ88">
            <v>929.51</v>
          </cell>
          <cell r="AR88">
            <v>9</v>
          </cell>
          <cell r="AS88">
            <v>24</v>
          </cell>
          <cell r="AT88">
            <v>314.70999999999998</v>
          </cell>
          <cell r="AU88">
            <v>0</v>
          </cell>
          <cell r="AV88">
            <v>790.37</v>
          </cell>
          <cell r="AW88">
            <v>160.13999999999999</v>
          </cell>
          <cell r="AX88">
            <v>12</v>
          </cell>
          <cell r="AY88">
            <v>962.51</v>
          </cell>
        </row>
        <row r="89">
          <cell r="B89" t="str">
            <v>0932129J</v>
          </cell>
          <cell r="C89" t="str">
            <v>LPO</v>
          </cell>
          <cell r="D89" t="str">
            <v>LPO LY</v>
          </cell>
          <cell r="E89" t="str">
            <v>APPLICATION DE L'ENNA</v>
          </cell>
          <cell r="F89" t="str">
            <v xml:space="preserve">SAINT DENIS </v>
          </cell>
          <cell r="G89" t="str">
            <v>Evelyne</v>
          </cell>
          <cell r="H89" t="str">
            <v>BATENGUEK</v>
          </cell>
          <cell r="I89" t="str">
            <v>01.57.02.65.05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</row>
        <row r="90">
          <cell r="B90" t="str">
            <v>0930540G</v>
          </cell>
          <cell r="C90" t="str">
            <v>LP</v>
          </cell>
          <cell r="D90" t="str">
            <v>SEP</v>
          </cell>
          <cell r="E90" t="str">
            <v>LYCEE PAUL LE ROLLAND</v>
          </cell>
          <cell r="F90" t="str">
            <v>DRANCY</v>
          </cell>
          <cell r="G90" t="str">
            <v>Evelyne</v>
          </cell>
          <cell r="H90" t="str">
            <v>BATENGUEK</v>
          </cell>
          <cell r="I90" t="str">
            <v>01.57.02.65.05</v>
          </cell>
          <cell r="J90">
            <v>13</v>
          </cell>
          <cell r="K90">
            <v>300</v>
          </cell>
          <cell r="L90">
            <v>22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54</v>
          </cell>
          <cell r="T90">
            <v>54</v>
          </cell>
          <cell r="U90">
            <v>150.80000000000001</v>
          </cell>
          <cell r="V90">
            <v>140.5</v>
          </cell>
          <cell r="W90">
            <v>138.9</v>
          </cell>
          <cell r="X90">
            <v>0</v>
          </cell>
          <cell r="Y90">
            <v>0</v>
          </cell>
          <cell r="Z90">
            <v>18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10</v>
          </cell>
          <cell r="AP90">
            <v>0</v>
          </cell>
          <cell r="AQ90">
            <v>578.20000000000005</v>
          </cell>
          <cell r="AR90">
            <v>6</v>
          </cell>
          <cell r="AS90">
            <v>10</v>
          </cell>
          <cell r="AT90">
            <v>192.7</v>
          </cell>
          <cell r="AU90">
            <v>0</v>
          </cell>
          <cell r="AV90">
            <v>513.18000000000006</v>
          </cell>
          <cell r="AW90">
            <v>80.02</v>
          </cell>
          <cell r="AX90">
            <v>1</v>
          </cell>
          <cell r="AY90">
            <v>594.20000000000005</v>
          </cell>
        </row>
        <row r="91">
          <cell r="B91" t="str">
            <v>0932229T</v>
          </cell>
          <cell r="C91" t="str">
            <v>LPO</v>
          </cell>
          <cell r="D91" t="str">
            <v>LPO</v>
          </cell>
          <cell r="E91" t="str">
            <v>PAUL LE ROLLAND</v>
          </cell>
          <cell r="F91" t="str">
            <v>DRANCY</v>
          </cell>
          <cell r="G91" t="str">
            <v>Evelyne</v>
          </cell>
          <cell r="H91" t="str">
            <v>BATENGUEK</v>
          </cell>
          <cell r="I91" t="str">
            <v>01.57.02.65.05</v>
          </cell>
          <cell r="J91">
            <v>13</v>
          </cell>
          <cell r="K91">
            <v>322</v>
          </cell>
          <cell r="L91">
            <v>0</v>
          </cell>
          <cell r="M91">
            <v>77</v>
          </cell>
          <cell r="N91">
            <v>197.5</v>
          </cell>
          <cell r="O91">
            <v>223.5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23.82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9</v>
          </cell>
          <cell r="AM91">
            <v>0</v>
          </cell>
          <cell r="AN91">
            <v>0</v>
          </cell>
          <cell r="AO91">
            <v>3</v>
          </cell>
          <cell r="AP91">
            <v>0</v>
          </cell>
          <cell r="AQ91">
            <v>498</v>
          </cell>
          <cell r="AR91">
            <v>23.82</v>
          </cell>
          <cell r="AS91">
            <v>12</v>
          </cell>
          <cell r="AT91">
            <v>0</v>
          </cell>
          <cell r="AU91">
            <v>120</v>
          </cell>
          <cell r="AV91">
            <v>410.48</v>
          </cell>
          <cell r="AW91">
            <v>110.34</v>
          </cell>
          <cell r="AX91">
            <v>13</v>
          </cell>
          <cell r="AY91">
            <v>533.82000000000005</v>
          </cell>
        </row>
        <row r="92">
          <cell r="B92" t="str">
            <v>0932377D</v>
          </cell>
          <cell r="C92" t="str">
            <v>AUTRE</v>
          </cell>
          <cell r="D92" t="str">
            <v>LYC</v>
          </cell>
          <cell r="E92" t="str">
            <v>EXP AUTO-ECOLE ST DENIS</v>
          </cell>
          <cell r="F92" t="str">
            <v>ST DENIS</v>
          </cell>
          <cell r="G92" t="str">
            <v>Evelyne</v>
          </cell>
          <cell r="H92" t="str">
            <v>BATENGUEK</v>
          </cell>
          <cell r="I92" t="str">
            <v>01.57.02.65.05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95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95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62.5</v>
          </cell>
          <cell r="AW92">
            <v>32.5</v>
          </cell>
          <cell r="AX92">
            <v>0</v>
          </cell>
          <cell r="AY92">
            <v>95</v>
          </cell>
        </row>
        <row r="93">
          <cell r="B93" t="str">
            <v>0932463X</v>
          </cell>
          <cell r="C93" t="str">
            <v>AUTRE</v>
          </cell>
          <cell r="D93" t="str">
            <v>EXP</v>
          </cell>
          <cell r="E93" t="str">
            <v>MICROLYCEE DE SEINE ST DENIS</v>
          </cell>
          <cell r="F93" t="str">
            <v>LE BOURGET</v>
          </cell>
          <cell r="G93" t="str">
            <v>Evelyne</v>
          </cell>
          <cell r="H93" t="str">
            <v>BATENGUEK</v>
          </cell>
          <cell r="I93" t="str">
            <v>01.57.02.65.05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138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138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120.33</v>
          </cell>
          <cell r="AW93">
            <v>17.670000000000002</v>
          </cell>
          <cell r="AX93">
            <v>0</v>
          </cell>
          <cell r="AY93">
            <v>138</v>
          </cell>
        </row>
        <row r="94">
          <cell r="B94" t="str">
            <v>0932577W</v>
          </cell>
          <cell r="C94" t="str">
            <v>LYC</v>
          </cell>
          <cell r="D94" t="str">
            <v>LGT</v>
          </cell>
          <cell r="E94" t="str">
            <v>DU BOURGET</v>
          </cell>
          <cell r="F94" t="str">
            <v>LE BOURGET</v>
          </cell>
          <cell r="G94" t="str">
            <v>Evelyne</v>
          </cell>
          <cell r="H94" t="str">
            <v>BATENGUEK</v>
          </cell>
          <cell r="I94" t="str">
            <v>01.57.02.65.05</v>
          </cell>
          <cell r="J94">
            <v>21</v>
          </cell>
          <cell r="K94">
            <v>730</v>
          </cell>
          <cell r="L94">
            <v>0</v>
          </cell>
          <cell r="M94">
            <v>269.5</v>
          </cell>
          <cell r="N94">
            <v>257</v>
          </cell>
          <cell r="O94">
            <v>261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38.56</v>
          </cell>
          <cell r="AC94">
            <v>0</v>
          </cell>
          <cell r="AD94">
            <v>0</v>
          </cell>
          <cell r="AE94">
            <v>6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12</v>
          </cell>
          <cell r="AM94">
            <v>0</v>
          </cell>
          <cell r="AN94">
            <v>0</v>
          </cell>
          <cell r="AO94">
            <v>5</v>
          </cell>
          <cell r="AP94">
            <v>0</v>
          </cell>
          <cell r="AQ94">
            <v>787.5</v>
          </cell>
          <cell r="AR94">
            <v>44.56</v>
          </cell>
          <cell r="AS94">
            <v>17</v>
          </cell>
          <cell r="AT94">
            <v>0</v>
          </cell>
          <cell r="AU94">
            <v>198</v>
          </cell>
          <cell r="AV94">
            <v>750.42</v>
          </cell>
          <cell r="AW94">
            <v>84.64</v>
          </cell>
          <cell r="AX94">
            <v>14</v>
          </cell>
          <cell r="AY94">
            <v>849.06</v>
          </cell>
        </row>
        <row r="95">
          <cell r="B95" t="str">
            <v>0932667U</v>
          </cell>
          <cell r="C95" t="str">
            <v>LPO</v>
          </cell>
          <cell r="D95" t="str">
            <v>LPO</v>
          </cell>
          <cell r="E95" t="str">
            <v>ROSA PARKS</v>
          </cell>
          <cell r="F95" t="str">
            <v>ST DENIS</v>
          </cell>
          <cell r="G95" t="str">
            <v>Evelyne</v>
          </cell>
          <cell r="H95" t="str">
            <v>BATENGUEK</v>
          </cell>
          <cell r="I95" t="str">
            <v>01.57.02.65.05</v>
          </cell>
          <cell r="J95">
            <v>37</v>
          </cell>
          <cell r="K95">
            <v>1136</v>
          </cell>
          <cell r="L95">
            <v>0</v>
          </cell>
          <cell r="M95">
            <v>269.5</v>
          </cell>
          <cell r="N95">
            <v>295</v>
          </cell>
          <cell r="O95">
            <v>290.5</v>
          </cell>
          <cell r="P95">
            <v>131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154</v>
          </cell>
          <cell r="V95">
            <v>150.9</v>
          </cell>
          <cell r="W95">
            <v>143.63</v>
          </cell>
          <cell r="X95">
            <v>54</v>
          </cell>
          <cell r="Y95">
            <v>0</v>
          </cell>
          <cell r="Z95">
            <v>0</v>
          </cell>
          <cell r="AA95">
            <v>0</v>
          </cell>
          <cell r="AB95">
            <v>43.2</v>
          </cell>
          <cell r="AC95">
            <v>32.75</v>
          </cell>
          <cell r="AD95">
            <v>0</v>
          </cell>
          <cell r="AE95">
            <v>12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6.75</v>
          </cell>
          <cell r="AK95">
            <v>0</v>
          </cell>
          <cell r="AL95">
            <v>26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1488.5300000000002</v>
          </cell>
          <cell r="AR95">
            <v>87.95</v>
          </cell>
          <cell r="AS95">
            <v>32.75</v>
          </cell>
          <cell r="AT95">
            <v>177.03</v>
          </cell>
          <cell r="AU95">
            <v>215</v>
          </cell>
          <cell r="AV95">
            <v>1424.3700000000003</v>
          </cell>
          <cell r="AW95">
            <v>157.86000000000001</v>
          </cell>
          <cell r="AX95">
            <v>27</v>
          </cell>
          <cell r="AY95">
            <v>1609.2300000000005</v>
          </cell>
        </row>
        <row r="96">
          <cell r="B96" t="str">
            <v>0932783V</v>
          </cell>
          <cell r="C96" t="str">
            <v>LYC</v>
          </cell>
          <cell r="D96" t="str">
            <v>LGT</v>
          </cell>
          <cell r="E96" t="str">
            <v>JOSEPHINE BAKER</v>
          </cell>
          <cell r="F96" t="str">
            <v>PIERREFITTE-SUR-SEINE</v>
          </cell>
          <cell r="G96" t="str">
            <v>Evelyne</v>
          </cell>
          <cell r="H96" t="str">
            <v>BATENGUEK</v>
          </cell>
          <cell r="I96" t="str">
            <v>01.57.02.65.05</v>
          </cell>
          <cell r="J96">
            <v>17</v>
          </cell>
          <cell r="K96">
            <v>567</v>
          </cell>
          <cell r="L96">
            <v>0</v>
          </cell>
          <cell r="M96">
            <v>269.5</v>
          </cell>
          <cell r="N96">
            <v>147</v>
          </cell>
          <cell r="O96">
            <v>142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46</v>
          </cell>
          <cell r="V96">
            <v>29.5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23</v>
          </cell>
          <cell r="AC96">
            <v>0</v>
          </cell>
          <cell r="AD96">
            <v>0</v>
          </cell>
          <cell r="AE96">
            <v>6</v>
          </cell>
          <cell r="AF96">
            <v>0</v>
          </cell>
          <cell r="AG96">
            <v>0</v>
          </cell>
          <cell r="AH96">
            <v>0</v>
          </cell>
          <cell r="AI96">
            <v>4</v>
          </cell>
          <cell r="AJ96">
            <v>0</v>
          </cell>
          <cell r="AK96">
            <v>0</v>
          </cell>
          <cell r="AL96">
            <v>10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634</v>
          </cell>
          <cell r="AR96">
            <v>29</v>
          </cell>
          <cell r="AS96">
            <v>14</v>
          </cell>
          <cell r="AT96">
            <v>16</v>
          </cell>
          <cell r="AU96">
            <v>148</v>
          </cell>
          <cell r="AV96">
            <v>552.98</v>
          </cell>
          <cell r="AW96">
            <v>114.02</v>
          </cell>
          <cell r="AX96">
            <v>10</v>
          </cell>
          <cell r="AY96">
            <v>677</v>
          </cell>
        </row>
        <row r="97">
          <cell r="B97" t="str">
            <v>0770635X</v>
          </cell>
          <cell r="C97" t="str">
            <v>AUTRE</v>
          </cell>
          <cell r="D97" t="str">
            <v>E.D.M.</v>
          </cell>
          <cell r="E97" t="str">
            <v>FONDATION POIDATZ</v>
          </cell>
          <cell r="F97" t="str">
            <v>ST FARGEAU PONTHIERRY</v>
          </cell>
          <cell r="G97" t="str">
            <v>Emmanuelle</v>
          </cell>
          <cell r="H97" t="str">
            <v>BAZZI</v>
          </cell>
          <cell r="I97" t="str">
            <v>01.57.02.65.03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269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269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233.53</v>
          </cell>
          <cell r="AW97">
            <v>35.47</v>
          </cell>
          <cell r="AX97">
            <v>0</v>
          </cell>
          <cell r="AY97">
            <v>269</v>
          </cell>
        </row>
        <row r="98">
          <cell r="B98" t="str">
            <v>0770884T</v>
          </cell>
          <cell r="C98" t="str">
            <v>AUTRE</v>
          </cell>
          <cell r="D98" t="str">
            <v>CMP</v>
          </cell>
          <cell r="E98" t="str">
            <v>VILLEPATOUR</v>
          </cell>
          <cell r="F98" t="str">
            <v>PRESLES EN BRIE</v>
          </cell>
          <cell r="G98" t="str">
            <v>Emmanuelle</v>
          </cell>
          <cell r="H98" t="str">
            <v>BAZZI</v>
          </cell>
          <cell r="I98" t="str">
            <v>01.57.02.65.03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240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240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198</v>
          </cell>
          <cell r="AW98">
            <v>42</v>
          </cell>
          <cell r="AX98">
            <v>0</v>
          </cell>
          <cell r="AY98">
            <v>240</v>
          </cell>
        </row>
        <row r="99">
          <cell r="B99" t="str">
            <v>0770918E</v>
          </cell>
          <cell r="C99" t="str">
            <v>LPO</v>
          </cell>
          <cell r="D99" t="str">
            <v>LGT LY</v>
          </cell>
          <cell r="E99" t="str">
            <v>URUGUAY FRANCE</v>
          </cell>
          <cell r="F99" t="str">
            <v>AVON</v>
          </cell>
          <cell r="G99" t="str">
            <v>Emmanuelle</v>
          </cell>
          <cell r="H99" t="str">
            <v>BAZZI</v>
          </cell>
          <cell r="I99" t="str">
            <v>01.57.02.65.03</v>
          </cell>
          <cell r="J99">
            <v>63</v>
          </cell>
          <cell r="K99">
            <v>1742</v>
          </cell>
          <cell r="L99">
            <v>0</v>
          </cell>
          <cell r="M99">
            <v>308</v>
          </cell>
          <cell r="N99">
            <v>345</v>
          </cell>
          <cell r="O99">
            <v>388.5</v>
          </cell>
          <cell r="P99">
            <v>445.5</v>
          </cell>
          <cell r="Q99">
            <v>0</v>
          </cell>
          <cell r="R99">
            <v>0</v>
          </cell>
          <cell r="S99">
            <v>111</v>
          </cell>
          <cell r="T99">
            <v>111</v>
          </cell>
          <cell r="U99">
            <v>248.4</v>
          </cell>
          <cell r="V99">
            <v>241.1</v>
          </cell>
          <cell r="W99">
            <v>228.35</v>
          </cell>
          <cell r="X99">
            <v>90</v>
          </cell>
          <cell r="Y99">
            <v>0</v>
          </cell>
          <cell r="Z99">
            <v>0</v>
          </cell>
          <cell r="AA99">
            <v>0</v>
          </cell>
          <cell r="AB99">
            <v>56.47</v>
          </cell>
          <cell r="AC99">
            <v>111.38</v>
          </cell>
          <cell r="AD99">
            <v>0</v>
          </cell>
          <cell r="AE99">
            <v>18</v>
          </cell>
          <cell r="AF99">
            <v>0</v>
          </cell>
          <cell r="AG99">
            <v>0</v>
          </cell>
          <cell r="AH99">
            <v>0</v>
          </cell>
          <cell r="AI99">
            <v>6</v>
          </cell>
          <cell r="AJ99">
            <v>0</v>
          </cell>
          <cell r="AK99">
            <v>0</v>
          </cell>
          <cell r="AL99">
            <v>0</v>
          </cell>
          <cell r="AM99">
            <v>18</v>
          </cell>
          <cell r="AN99">
            <v>2</v>
          </cell>
          <cell r="AO99">
            <v>19</v>
          </cell>
          <cell r="AP99">
            <v>0</v>
          </cell>
          <cell r="AQ99">
            <v>2516.85</v>
          </cell>
          <cell r="AR99">
            <v>185.85</v>
          </cell>
          <cell r="AS99">
            <v>45</v>
          </cell>
          <cell r="AT99">
            <v>265.35000000000002</v>
          </cell>
          <cell r="AU99">
            <v>272</v>
          </cell>
          <cell r="AV99">
            <v>2362.92</v>
          </cell>
          <cell r="AW99">
            <v>351.78</v>
          </cell>
          <cell r="AX99">
            <v>33</v>
          </cell>
          <cell r="AY99">
            <v>2747.7</v>
          </cell>
        </row>
        <row r="100">
          <cell r="B100" t="str">
            <v>0770920G</v>
          </cell>
          <cell r="C100" t="str">
            <v>LPO</v>
          </cell>
          <cell r="D100" t="str">
            <v>LPO LY</v>
          </cell>
          <cell r="E100" t="str">
            <v>LA FAYETTE</v>
          </cell>
          <cell r="F100" t="str">
            <v>CHAMPAGNE SUR SEINE</v>
          </cell>
          <cell r="G100" t="str">
            <v>Emmanuelle</v>
          </cell>
          <cell r="H100" t="str">
            <v>BAZZI</v>
          </cell>
          <cell r="I100" t="str">
            <v>01.57.02.65.03</v>
          </cell>
          <cell r="J100">
            <v>19</v>
          </cell>
          <cell r="K100">
            <v>532</v>
          </cell>
          <cell r="L100">
            <v>0</v>
          </cell>
          <cell r="M100">
            <v>77</v>
          </cell>
          <cell r="N100">
            <v>129.5</v>
          </cell>
          <cell r="O100">
            <v>141.5</v>
          </cell>
          <cell r="P100">
            <v>420.5</v>
          </cell>
          <cell r="Q100">
            <v>122.99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18.09</v>
          </cell>
          <cell r="AC100">
            <v>105.13</v>
          </cell>
          <cell r="AD100">
            <v>15.57</v>
          </cell>
          <cell r="AE100">
            <v>6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18</v>
          </cell>
          <cell r="AP100">
            <v>0</v>
          </cell>
          <cell r="AQ100">
            <v>891.49</v>
          </cell>
          <cell r="AR100">
            <v>144.79</v>
          </cell>
          <cell r="AS100">
            <v>18</v>
          </cell>
          <cell r="AT100">
            <v>0</v>
          </cell>
          <cell r="AU100">
            <v>98</v>
          </cell>
          <cell r="AV100">
            <v>810.75</v>
          </cell>
          <cell r="AW100">
            <v>226.53</v>
          </cell>
          <cell r="AX100">
            <v>17</v>
          </cell>
          <cell r="AY100">
            <v>1054.28</v>
          </cell>
        </row>
        <row r="101">
          <cell r="B101" t="str">
            <v>0772334U</v>
          </cell>
          <cell r="C101" t="str">
            <v>LP</v>
          </cell>
          <cell r="D101" t="str">
            <v>SEP</v>
          </cell>
          <cell r="E101" t="str">
            <v>LYCEE LAFAYETTE</v>
          </cell>
          <cell r="F101" t="str">
            <v>CHAMPAGNE SUR SEINE</v>
          </cell>
          <cell r="G101" t="str">
            <v>Emmanuelle</v>
          </cell>
          <cell r="H101" t="str">
            <v>BAZZI</v>
          </cell>
          <cell r="I101" t="str">
            <v>01.57.02.65.03</v>
          </cell>
          <cell r="J101">
            <v>33</v>
          </cell>
          <cell r="K101">
            <v>680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70</v>
          </cell>
          <cell r="S101">
            <v>74</v>
          </cell>
          <cell r="T101">
            <v>74</v>
          </cell>
          <cell r="U101">
            <v>377.2</v>
          </cell>
          <cell r="V101">
            <v>418.6</v>
          </cell>
          <cell r="W101">
            <v>387.49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9</v>
          </cell>
          <cell r="AF101">
            <v>0</v>
          </cell>
          <cell r="AG101">
            <v>0</v>
          </cell>
          <cell r="AH101">
            <v>0</v>
          </cell>
          <cell r="AI101">
            <v>6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1401.29</v>
          </cell>
          <cell r="AR101">
            <v>9</v>
          </cell>
          <cell r="AS101">
            <v>6</v>
          </cell>
          <cell r="AT101">
            <v>332.09</v>
          </cell>
          <cell r="AU101">
            <v>0</v>
          </cell>
          <cell r="AV101">
            <v>1168.8499999999999</v>
          </cell>
          <cell r="AW101">
            <v>235.44</v>
          </cell>
          <cell r="AX101">
            <v>12</v>
          </cell>
          <cell r="AY101">
            <v>1416.29</v>
          </cell>
        </row>
        <row r="102">
          <cell r="B102" t="str">
            <v>0770926N</v>
          </cell>
          <cell r="C102" t="str">
            <v>LYC</v>
          </cell>
          <cell r="D102" t="str">
            <v>LGT</v>
          </cell>
          <cell r="E102" t="str">
            <v>FRANCOIS COUPERIN</v>
          </cell>
          <cell r="F102" t="str">
            <v>FONTAINEBLEAU</v>
          </cell>
          <cell r="G102" t="str">
            <v>Emmanuelle</v>
          </cell>
          <cell r="H102" t="str">
            <v>BAZZI</v>
          </cell>
          <cell r="I102" t="str">
            <v>01.57.02.65.03</v>
          </cell>
          <cell r="J102">
            <v>44</v>
          </cell>
          <cell r="K102">
            <v>1520</v>
          </cell>
          <cell r="L102">
            <v>0</v>
          </cell>
          <cell r="M102">
            <v>500.5</v>
          </cell>
          <cell r="N102">
            <v>406</v>
          </cell>
          <cell r="O102">
            <v>433</v>
          </cell>
          <cell r="P102">
            <v>262</v>
          </cell>
          <cell r="Q102">
            <v>67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62.1</v>
          </cell>
          <cell r="AC102">
            <v>65.5</v>
          </cell>
          <cell r="AD102">
            <v>0</v>
          </cell>
          <cell r="AE102">
            <v>12</v>
          </cell>
          <cell r="AF102">
            <v>0</v>
          </cell>
          <cell r="AG102">
            <v>0</v>
          </cell>
          <cell r="AH102">
            <v>0</v>
          </cell>
          <cell r="AI102">
            <v>6</v>
          </cell>
          <cell r="AJ102">
            <v>13.5</v>
          </cell>
          <cell r="AK102">
            <v>6</v>
          </cell>
          <cell r="AL102">
            <v>0</v>
          </cell>
          <cell r="AM102">
            <v>0</v>
          </cell>
          <cell r="AN102">
            <v>4</v>
          </cell>
          <cell r="AO102">
            <v>8</v>
          </cell>
          <cell r="AP102">
            <v>0</v>
          </cell>
          <cell r="AQ102">
            <v>1668.5</v>
          </cell>
          <cell r="AR102">
            <v>139.6</v>
          </cell>
          <cell r="AS102">
            <v>37.5</v>
          </cell>
          <cell r="AT102">
            <v>0</v>
          </cell>
          <cell r="AU102">
            <v>346</v>
          </cell>
          <cell r="AV102">
            <v>1562.75</v>
          </cell>
          <cell r="AW102">
            <v>263.85000000000002</v>
          </cell>
          <cell r="AX102">
            <v>19</v>
          </cell>
          <cell r="AY102">
            <v>1845.6</v>
          </cell>
        </row>
        <row r="103">
          <cell r="B103" t="str">
            <v>0770927P</v>
          </cell>
          <cell r="C103" t="str">
            <v>LYC</v>
          </cell>
          <cell r="D103" t="str">
            <v>LG</v>
          </cell>
          <cell r="E103" t="str">
            <v>INTERNATIONAL FRANCOIS 1ER</v>
          </cell>
          <cell r="F103" t="str">
            <v>FONTAINEBLEAU</v>
          </cell>
          <cell r="G103" t="str">
            <v>Emmanuelle</v>
          </cell>
          <cell r="H103" t="str">
            <v>BAZZI</v>
          </cell>
          <cell r="I103" t="str">
            <v>01.57.02.65.03</v>
          </cell>
          <cell r="J103">
            <v>37</v>
          </cell>
          <cell r="K103">
            <v>1342</v>
          </cell>
          <cell r="L103">
            <v>0</v>
          </cell>
          <cell r="M103">
            <v>346.5</v>
          </cell>
          <cell r="N103">
            <v>330</v>
          </cell>
          <cell r="O103">
            <v>321.5</v>
          </cell>
          <cell r="P103">
            <v>0</v>
          </cell>
          <cell r="Q103">
            <v>351.15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49.24</v>
          </cell>
          <cell r="AC103">
            <v>0</v>
          </cell>
          <cell r="AD103">
            <v>19.89</v>
          </cell>
          <cell r="AE103">
            <v>12</v>
          </cell>
          <cell r="AF103">
            <v>0</v>
          </cell>
          <cell r="AG103">
            <v>0</v>
          </cell>
          <cell r="AH103">
            <v>39</v>
          </cell>
          <cell r="AI103">
            <v>6</v>
          </cell>
          <cell r="AJ103">
            <v>6.75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11</v>
          </cell>
          <cell r="AP103">
            <v>0</v>
          </cell>
          <cell r="AQ103">
            <v>1349.15</v>
          </cell>
          <cell r="AR103">
            <v>81.13</v>
          </cell>
          <cell r="AS103">
            <v>62.75</v>
          </cell>
          <cell r="AT103">
            <v>0</v>
          </cell>
          <cell r="AU103">
            <v>252</v>
          </cell>
          <cell r="AV103">
            <v>1238.8600000000001</v>
          </cell>
          <cell r="AW103">
            <v>239.17</v>
          </cell>
          <cell r="AX103">
            <v>15</v>
          </cell>
          <cell r="AY103">
            <v>1493.0300000000002</v>
          </cell>
        </row>
        <row r="104">
          <cell r="B104" t="str">
            <v>0770933W</v>
          </cell>
          <cell r="C104" t="str">
            <v>LYC</v>
          </cell>
          <cell r="D104" t="str">
            <v>LGT</v>
          </cell>
          <cell r="E104" t="str">
            <v>JACQUES AMYOT</v>
          </cell>
          <cell r="F104" t="str">
            <v>MELUN</v>
          </cell>
          <cell r="G104" t="str">
            <v>Emmanuelle</v>
          </cell>
          <cell r="H104" t="str">
            <v>BAZZI</v>
          </cell>
          <cell r="I104" t="str">
            <v>01.57.02.65.03</v>
          </cell>
          <cell r="J104">
            <v>29</v>
          </cell>
          <cell r="K104">
            <v>1001</v>
          </cell>
          <cell r="L104">
            <v>0</v>
          </cell>
          <cell r="M104">
            <v>269.5</v>
          </cell>
          <cell r="N104">
            <v>261</v>
          </cell>
          <cell r="O104">
            <v>255.5</v>
          </cell>
          <cell r="P104">
            <v>0</v>
          </cell>
          <cell r="Q104">
            <v>329.98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37.33</v>
          </cell>
          <cell r="AC104">
            <v>0</v>
          </cell>
          <cell r="AD104">
            <v>9.24</v>
          </cell>
          <cell r="AE104">
            <v>6</v>
          </cell>
          <cell r="AF104">
            <v>0</v>
          </cell>
          <cell r="AG104">
            <v>0</v>
          </cell>
          <cell r="AH104">
            <v>0</v>
          </cell>
          <cell r="AI104">
            <v>6</v>
          </cell>
          <cell r="AJ104">
            <v>6.75</v>
          </cell>
          <cell r="AK104">
            <v>0</v>
          </cell>
          <cell r="AL104">
            <v>2</v>
          </cell>
          <cell r="AM104">
            <v>0</v>
          </cell>
          <cell r="AN104">
            <v>0</v>
          </cell>
          <cell r="AO104">
            <v>12</v>
          </cell>
          <cell r="AP104">
            <v>0</v>
          </cell>
          <cell r="AQ104">
            <v>1115.98</v>
          </cell>
          <cell r="AR104">
            <v>52.57</v>
          </cell>
          <cell r="AS104">
            <v>26.75</v>
          </cell>
          <cell r="AT104">
            <v>0</v>
          </cell>
          <cell r="AU104">
            <v>204</v>
          </cell>
          <cell r="AV104">
            <v>1001.9</v>
          </cell>
          <cell r="AW104">
            <v>179.4</v>
          </cell>
          <cell r="AX104">
            <v>14</v>
          </cell>
          <cell r="AY104">
            <v>1195.3</v>
          </cell>
        </row>
        <row r="105">
          <cell r="B105" t="str">
            <v>0770934X</v>
          </cell>
          <cell r="C105" t="str">
            <v>LPO</v>
          </cell>
          <cell r="D105" t="str">
            <v>LPO LY</v>
          </cell>
          <cell r="E105" t="str">
            <v>LEONARD DE VINCI</v>
          </cell>
          <cell r="F105" t="str">
            <v>MELUN</v>
          </cell>
          <cell r="G105" t="str">
            <v>Emmanuelle</v>
          </cell>
          <cell r="H105" t="str">
            <v>BAZZI</v>
          </cell>
          <cell r="I105" t="str">
            <v>01.57.02.65.03</v>
          </cell>
          <cell r="J105">
            <v>31</v>
          </cell>
          <cell r="K105">
            <v>919</v>
          </cell>
          <cell r="L105">
            <v>22</v>
          </cell>
          <cell r="M105">
            <v>154</v>
          </cell>
          <cell r="N105">
            <v>160.5</v>
          </cell>
          <cell r="O105">
            <v>206</v>
          </cell>
          <cell r="P105">
            <v>658.5</v>
          </cell>
          <cell r="Q105">
            <v>86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30.36</v>
          </cell>
          <cell r="AC105">
            <v>164.63</v>
          </cell>
          <cell r="AD105">
            <v>8.65</v>
          </cell>
          <cell r="AE105">
            <v>9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16</v>
          </cell>
          <cell r="AM105">
            <v>0</v>
          </cell>
          <cell r="AN105">
            <v>2</v>
          </cell>
          <cell r="AO105">
            <v>15</v>
          </cell>
          <cell r="AP105">
            <v>12</v>
          </cell>
          <cell r="AQ105">
            <v>1287</v>
          </cell>
          <cell r="AR105">
            <v>212.64000000000001</v>
          </cell>
          <cell r="AS105">
            <v>45</v>
          </cell>
          <cell r="AT105">
            <v>0</v>
          </cell>
          <cell r="AU105">
            <v>135</v>
          </cell>
          <cell r="AV105">
            <v>1295.1699999999998</v>
          </cell>
          <cell r="AW105">
            <v>233.47</v>
          </cell>
          <cell r="AX105">
            <v>16</v>
          </cell>
          <cell r="AY105">
            <v>1544.6399999999999</v>
          </cell>
        </row>
        <row r="106">
          <cell r="B106" t="str">
            <v>0770935Y</v>
          </cell>
          <cell r="C106" t="str">
            <v>LP</v>
          </cell>
          <cell r="D106" t="str">
            <v>SEP</v>
          </cell>
          <cell r="E106" t="str">
            <v>DU LYCEE LEONARD DE VINCI</v>
          </cell>
          <cell r="F106" t="str">
            <v>MELUN</v>
          </cell>
          <cell r="G106" t="str">
            <v>Emmanuelle</v>
          </cell>
          <cell r="H106" t="str">
            <v>BAZZI</v>
          </cell>
          <cell r="I106" t="str">
            <v>01.57.02.65.03</v>
          </cell>
          <cell r="J106">
            <v>19</v>
          </cell>
          <cell r="K106">
            <v>456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35</v>
          </cell>
          <cell r="S106">
            <v>0</v>
          </cell>
          <cell r="T106">
            <v>0</v>
          </cell>
          <cell r="U106">
            <v>246.8</v>
          </cell>
          <cell r="V106">
            <v>280.47000000000003</v>
          </cell>
          <cell r="W106">
            <v>258.23</v>
          </cell>
          <cell r="X106">
            <v>20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840.5</v>
          </cell>
          <cell r="AR106">
            <v>3</v>
          </cell>
          <cell r="AS106">
            <v>0</v>
          </cell>
          <cell r="AT106">
            <v>272.5</v>
          </cell>
          <cell r="AU106">
            <v>0</v>
          </cell>
          <cell r="AV106">
            <v>702</v>
          </cell>
          <cell r="AW106">
            <v>125.5</v>
          </cell>
          <cell r="AX106">
            <v>16</v>
          </cell>
          <cell r="AY106">
            <v>843.5</v>
          </cell>
        </row>
        <row r="107">
          <cell r="B107" t="str">
            <v>0770940D</v>
          </cell>
          <cell r="C107" t="str">
            <v>LPO</v>
          </cell>
          <cell r="D107" t="str">
            <v>LPO LY</v>
          </cell>
          <cell r="E107" t="str">
            <v>ETIENNE BEZOUT</v>
          </cell>
          <cell r="F107" t="str">
            <v>NEMOURS</v>
          </cell>
          <cell r="G107" t="str">
            <v>Emmanuelle</v>
          </cell>
          <cell r="H107" t="str">
            <v>BAZZI</v>
          </cell>
          <cell r="I107" t="str">
            <v>01.57.02.65.03</v>
          </cell>
          <cell r="J107">
            <v>25</v>
          </cell>
          <cell r="K107">
            <v>853</v>
          </cell>
          <cell r="L107">
            <v>0</v>
          </cell>
          <cell r="M107">
            <v>346.5</v>
          </cell>
          <cell r="N107">
            <v>261</v>
          </cell>
          <cell r="O107">
            <v>267.5</v>
          </cell>
          <cell r="P107">
            <v>56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41.54</v>
          </cell>
          <cell r="AC107">
            <v>14</v>
          </cell>
          <cell r="AD107">
            <v>0</v>
          </cell>
          <cell r="AE107">
            <v>9</v>
          </cell>
          <cell r="AF107">
            <v>0</v>
          </cell>
          <cell r="AG107">
            <v>0</v>
          </cell>
          <cell r="AH107">
            <v>0</v>
          </cell>
          <cell r="AI107">
            <v>6</v>
          </cell>
          <cell r="AJ107">
            <v>0</v>
          </cell>
          <cell r="AK107">
            <v>3</v>
          </cell>
          <cell r="AL107">
            <v>0</v>
          </cell>
          <cell r="AM107">
            <v>0</v>
          </cell>
          <cell r="AN107">
            <v>0</v>
          </cell>
          <cell r="AO107">
            <v>10</v>
          </cell>
          <cell r="AP107">
            <v>0</v>
          </cell>
          <cell r="AQ107">
            <v>931</v>
          </cell>
          <cell r="AR107">
            <v>64.539999999999992</v>
          </cell>
          <cell r="AS107">
            <v>19</v>
          </cell>
          <cell r="AT107">
            <v>0</v>
          </cell>
          <cell r="AU107">
            <v>228</v>
          </cell>
          <cell r="AV107">
            <v>903.23</v>
          </cell>
          <cell r="AW107">
            <v>91.31</v>
          </cell>
          <cell r="AX107">
            <v>20</v>
          </cell>
          <cell r="AY107">
            <v>1014.54</v>
          </cell>
        </row>
        <row r="108">
          <cell r="B108" t="str">
            <v>0771028Z</v>
          </cell>
          <cell r="C108" t="str">
            <v>LP</v>
          </cell>
          <cell r="D108" t="str">
            <v>SEP</v>
          </cell>
          <cell r="E108" t="str">
            <v>DU LYCEE ETIENNE BEZOUT</v>
          </cell>
          <cell r="F108" t="str">
            <v>NEMOURS</v>
          </cell>
          <cell r="G108" t="str">
            <v>Emmanuelle</v>
          </cell>
          <cell r="H108" t="str">
            <v>BAZZI</v>
          </cell>
          <cell r="I108" t="str">
            <v>01.57.02.65.03</v>
          </cell>
          <cell r="J108">
            <v>18</v>
          </cell>
          <cell r="K108">
            <v>426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91</v>
          </cell>
          <cell r="T108">
            <v>91</v>
          </cell>
          <cell r="U108">
            <v>192</v>
          </cell>
          <cell r="V108">
            <v>228.16</v>
          </cell>
          <cell r="W108">
            <v>195.5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6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797.66</v>
          </cell>
          <cell r="AR108">
            <v>6</v>
          </cell>
          <cell r="AS108">
            <v>0</v>
          </cell>
          <cell r="AT108">
            <v>203.32</v>
          </cell>
          <cell r="AU108">
            <v>0</v>
          </cell>
          <cell r="AV108">
            <v>694.3</v>
          </cell>
          <cell r="AW108">
            <v>106.36</v>
          </cell>
          <cell r="AX108">
            <v>3</v>
          </cell>
          <cell r="AY108">
            <v>803.66</v>
          </cell>
        </row>
        <row r="109">
          <cell r="B109" t="str">
            <v>0770942F</v>
          </cell>
          <cell r="C109" t="str">
            <v>LPO</v>
          </cell>
          <cell r="D109" t="str">
            <v>LPO</v>
          </cell>
          <cell r="E109" t="str">
            <v>THIBAUT DE CHAMPAGNE</v>
          </cell>
          <cell r="F109" t="str">
            <v>PROVINS</v>
          </cell>
          <cell r="G109" t="str">
            <v>Emmanuelle</v>
          </cell>
          <cell r="H109" t="str">
            <v>BAZZI</v>
          </cell>
          <cell r="I109" t="str">
            <v>01.57.02.65.03</v>
          </cell>
          <cell r="J109">
            <v>24</v>
          </cell>
          <cell r="K109">
            <v>794</v>
          </cell>
          <cell r="L109">
            <v>0</v>
          </cell>
          <cell r="M109">
            <v>269.5</v>
          </cell>
          <cell r="N109">
            <v>257</v>
          </cell>
          <cell r="O109">
            <v>285</v>
          </cell>
          <cell r="P109">
            <v>71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38.1</v>
          </cell>
          <cell r="AC109">
            <v>17.75</v>
          </cell>
          <cell r="AD109">
            <v>0</v>
          </cell>
          <cell r="AE109">
            <v>6</v>
          </cell>
          <cell r="AF109">
            <v>0</v>
          </cell>
          <cell r="AG109">
            <v>0</v>
          </cell>
          <cell r="AH109">
            <v>0</v>
          </cell>
          <cell r="AI109">
            <v>6</v>
          </cell>
          <cell r="AJ109">
            <v>0</v>
          </cell>
          <cell r="AK109">
            <v>3</v>
          </cell>
          <cell r="AL109">
            <v>0</v>
          </cell>
          <cell r="AM109">
            <v>0</v>
          </cell>
          <cell r="AN109">
            <v>2</v>
          </cell>
          <cell r="AO109">
            <v>9</v>
          </cell>
          <cell r="AP109">
            <v>0</v>
          </cell>
          <cell r="AQ109">
            <v>882.5</v>
          </cell>
          <cell r="AR109">
            <v>61.85</v>
          </cell>
          <cell r="AS109">
            <v>20</v>
          </cell>
          <cell r="AT109">
            <v>0</v>
          </cell>
          <cell r="AU109">
            <v>198</v>
          </cell>
          <cell r="AV109">
            <v>820.22</v>
          </cell>
          <cell r="AW109">
            <v>128.38</v>
          </cell>
          <cell r="AX109">
            <v>15.75</v>
          </cell>
          <cell r="AY109">
            <v>964.35</v>
          </cell>
        </row>
        <row r="110">
          <cell r="B110" t="str">
            <v>0771358H</v>
          </cell>
          <cell r="C110" t="str">
            <v>LP</v>
          </cell>
          <cell r="D110" t="str">
            <v>SEP</v>
          </cell>
          <cell r="E110" t="str">
            <v>DU LYCEE THIBAULT DE CHAMPAGNE</v>
          </cell>
          <cell r="F110" t="str">
            <v>PROVINS</v>
          </cell>
          <cell r="G110" t="str">
            <v>Emmanuelle</v>
          </cell>
          <cell r="H110" t="str">
            <v>BAZZI</v>
          </cell>
          <cell r="I110" t="str">
            <v>01.57.02.65.03</v>
          </cell>
          <cell r="J110">
            <v>8</v>
          </cell>
          <cell r="K110">
            <v>156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37</v>
          </cell>
          <cell r="T110">
            <v>37</v>
          </cell>
          <cell r="U110">
            <v>96</v>
          </cell>
          <cell r="V110">
            <v>94.33</v>
          </cell>
          <cell r="W110">
            <v>87.88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6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6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352.21</v>
          </cell>
          <cell r="AR110">
            <v>6</v>
          </cell>
          <cell r="AS110">
            <v>6</v>
          </cell>
          <cell r="AT110">
            <v>86.07</v>
          </cell>
          <cell r="AU110">
            <v>0</v>
          </cell>
          <cell r="AV110">
            <v>311.79999999999995</v>
          </cell>
          <cell r="AW110">
            <v>50.16</v>
          </cell>
          <cell r="AX110">
            <v>2.25</v>
          </cell>
          <cell r="AY110">
            <v>364.20999999999992</v>
          </cell>
        </row>
        <row r="111">
          <cell r="B111" t="str">
            <v>0770943G</v>
          </cell>
          <cell r="C111" t="str">
            <v>LP</v>
          </cell>
          <cell r="D111" t="str">
            <v>LP</v>
          </cell>
          <cell r="E111" t="str">
            <v>BENJAMIN FRANKLIN</v>
          </cell>
          <cell r="F111" t="str">
            <v>LA ROCHETTE</v>
          </cell>
          <cell r="G111" t="str">
            <v>Emmanuelle</v>
          </cell>
          <cell r="H111" t="str">
            <v>BAZZI</v>
          </cell>
          <cell r="I111" t="str">
            <v>01.57.02.65.03</v>
          </cell>
          <cell r="J111">
            <v>32</v>
          </cell>
          <cell r="K111">
            <v>656</v>
          </cell>
          <cell r="L111">
            <v>22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35</v>
          </cell>
          <cell r="S111">
            <v>229.5</v>
          </cell>
          <cell r="T111">
            <v>229.5</v>
          </cell>
          <cell r="U111">
            <v>277.2</v>
          </cell>
          <cell r="V111">
            <v>259.10000000000002</v>
          </cell>
          <cell r="W111">
            <v>233.41</v>
          </cell>
          <cell r="X111">
            <v>0</v>
          </cell>
          <cell r="Y111">
            <v>49</v>
          </cell>
          <cell r="Z111">
            <v>18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12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6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1352.7100000000003</v>
          </cell>
          <cell r="AR111">
            <v>12</v>
          </cell>
          <cell r="AS111">
            <v>6</v>
          </cell>
          <cell r="AT111">
            <v>301.77999999999997</v>
          </cell>
          <cell r="AU111">
            <v>0</v>
          </cell>
          <cell r="AV111">
            <v>1136.7200000000003</v>
          </cell>
          <cell r="AW111">
            <v>209.99</v>
          </cell>
          <cell r="AX111">
            <v>24</v>
          </cell>
          <cell r="AY111">
            <v>1370.7100000000003</v>
          </cell>
        </row>
        <row r="112">
          <cell r="B112" t="str">
            <v>0772644F</v>
          </cell>
          <cell r="C112" t="str">
            <v>LYC</v>
          </cell>
          <cell r="D112" t="str">
            <v>SGT</v>
          </cell>
          <cell r="E112" t="str">
            <v>LP BENJAMIN FRANKLIN</v>
          </cell>
          <cell r="F112" t="str">
            <v>LA ROCHETTE</v>
          </cell>
          <cell r="G112" t="str">
            <v>Emmanuelle</v>
          </cell>
          <cell r="H112" t="str">
            <v>BAZZI</v>
          </cell>
          <cell r="I112" t="str">
            <v>01.57.02.65.03</v>
          </cell>
          <cell r="J112">
            <v>3</v>
          </cell>
          <cell r="K112">
            <v>63</v>
          </cell>
          <cell r="L112">
            <v>0</v>
          </cell>
          <cell r="M112">
            <v>0</v>
          </cell>
          <cell r="N112">
            <v>41</v>
          </cell>
          <cell r="O112">
            <v>43</v>
          </cell>
          <cell r="P112">
            <v>34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5.22</v>
          </cell>
          <cell r="AC112">
            <v>8.5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118</v>
          </cell>
          <cell r="AR112">
            <v>13.719999999999999</v>
          </cell>
          <cell r="AS112">
            <v>0</v>
          </cell>
          <cell r="AT112">
            <v>0</v>
          </cell>
          <cell r="AU112">
            <v>21</v>
          </cell>
          <cell r="AV112">
            <v>118.2</v>
          </cell>
          <cell r="AW112">
            <v>11.52</v>
          </cell>
          <cell r="AX112">
            <v>2</v>
          </cell>
          <cell r="AY112">
            <v>131.72</v>
          </cell>
        </row>
        <row r="113">
          <cell r="B113" t="str">
            <v>0770946K</v>
          </cell>
          <cell r="C113" t="str">
            <v>AUTRE</v>
          </cell>
          <cell r="D113" t="str">
            <v>E.D.M.</v>
          </cell>
          <cell r="E113" t="str">
            <v>CENTRE DU JARD</v>
          </cell>
          <cell r="F113" t="str">
            <v>VOISENON</v>
          </cell>
          <cell r="G113" t="str">
            <v>Emmanuelle</v>
          </cell>
          <cell r="H113" t="str">
            <v>BAZZI</v>
          </cell>
          <cell r="I113" t="str">
            <v>01.57.02.65.03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324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324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300.92</v>
          </cell>
          <cell r="AW113">
            <v>23.08</v>
          </cell>
          <cell r="AX113">
            <v>0</v>
          </cell>
          <cell r="AY113">
            <v>324</v>
          </cell>
        </row>
        <row r="114">
          <cell r="B114" t="str">
            <v>0771027Y</v>
          </cell>
          <cell r="C114" t="str">
            <v>LPO</v>
          </cell>
          <cell r="D114" t="str">
            <v>LPO LY</v>
          </cell>
          <cell r="E114" t="str">
            <v>FREDERIC JOLIOT CURIE</v>
          </cell>
          <cell r="F114" t="str">
            <v>DAMMARIE LES LYS</v>
          </cell>
          <cell r="G114" t="str">
            <v>Emmanuelle</v>
          </cell>
          <cell r="H114" t="str">
            <v>BAZZI</v>
          </cell>
          <cell r="I114" t="str">
            <v>01.57.02.65.03</v>
          </cell>
          <cell r="J114">
            <v>42</v>
          </cell>
          <cell r="K114">
            <v>1314</v>
          </cell>
          <cell r="L114">
            <v>0</v>
          </cell>
          <cell r="M114">
            <v>423.5</v>
          </cell>
          <cell r="N114">
            <v>452.5</v>
          </cell>
          <cell r="O114">
            <v>485.5</v>
          </cell>
          <cell r="P114">
            <v>236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65.94</v>
          </cell>
          <cell r="AC114">
            <v>59</v>
          </cell>
          <cell r="AD114">
            <v>0</v>
          </cell>
          <cell r="AE114">
            <v>12</v>
          </cell>
          <cell r="AF114">
            <v>0</v>
          </cell>
          <cell r="AG114">
            <v>0</v>
          </cell>
          <cell r="AH114">
            <v>0</v>
          </cell>
          <cell r="AI114">
            <v>6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2</v>
          </cell>
          <cell r="AO114">
            <v>8</v>
          </cell>
          <cell r="AP114">
            <v>0</v>
          </cell>
          <cell r="AQ114">
            <v>1597.5</v>
          </cell>
          <cell r="AR114">
            <v>136.94</v>
          </cell>
          <cell r="AS114">
            <v>16</v>
          </cell>
          <cell r="AT114">
            <v>0</v>
          </cell>
          <cell r="AU114">
            <v>336</v>
          </cell>
          <cell r="AV114">
            <v>1488.98</v>
          </cell>
          <cell r="AW114">
            <v>244.46</v>
          </cell>
          <cell r="AX114">
            <v>17</v>
          </cell>
          <cell r="AY114">
            <v>1750.44</v>
          </cell>
        </row>
        <row r="115">
          <cell r="B115" t="str">
            <v>0771364P</v>
          </cell>
          <cell r="C115" t="str">
            <v>LP</v>
          </cell>
          <cell r="D115" t="str">
            <v>SEP</v>
          </cell>
          <cell r="E115" t="str">
            <v>DU LYCEE JOLIOT CURIE</v>
          </cell>
          <cell r="F115" t="str">
            <v>DAMMARIE LES LYS</v>
          </cell>
          <cell r="G115" t="str">
            <v>Emmanuelle</v>
          </cell>
          <cell r="H115" t="str">
            <v>BAZZI</v>
          </cell>
          <cell r="I115" t="str">
            <v>01.57.02.65.03</v>
          </cell>
          <cell r="J115">
            <v>33</v>
          </cell>
          <cell r="K115">
            <v>740</v>
          </cell>
          <cell r="L115">
            <v>22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35</v>
          </cell>
          <cell r="S115">
            <v>54</v>
          </cell>
          <cell r="T115">
            <v>54</v>
          </cell>
          <cell r="U115">
            <v>427</v>
          </cell>
          <cell r="V115">
            <v>436.8</v>
          </cell>
          <cell r="W115">
            <v>444.63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1473.4299999999998</v>
          </cell>
          <cell r="AR115">
            <v>12</v>
          </cell>
          <cell r="AS115">
            <v>0</v>
          </cell>
          <cell r="AT115">
            <v>454.02</v>
          </cell>
          <cell r="AU115">
            <v>0</v>
          </cell>
          <cell r="AV115">
            <v>1250.6199999999999</v>
          </cell>
          <cell r="AW115">
            <v>216.81</v>
          </cell>
          <cell r="AX115">
            <v>18</v>
          </cell>
          <cell r="AY115">
            <v>1485.4299999999998</v>
          </cell>
        </row>
        <row r="116">
          <cell r="B116" t="str">
            <v>0771125E</v>
          </cell>
          <cell r="C116" t="str">
            <v>AUTRE</v>
          </cell>
          <cell r="D116" t="str">
            <v>CMPA</v>
          </cell>
          <cell r="E116" t="str">
            <v>CENTRE MEDICAL PEDAGOGIQUE ADO</v>
          </cell>
          <cell r="F116" t="str">
            <v>NEUFMOUTIERS EN BRIE</v>
          </cell>
          <cell r="G116" t="str">
            <v>Emmanuelle</v>
          </cell>
          <cell r="H116" t="str">
            <v>BAZZI</v>
          </cell>
          <cell r="I116" t="str">
            <v>01.57.02.65.03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588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588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532.74</v>
          </cell>
          <cell r="AW116">
            <v>55.26</v>
          </cell>
          <cell r="AX116">
            <v>0</v>
          </cell>
          <cell r="AY116">
            <v>588</v>
          </cell>
        </row>
        <row r="117">
          <cell r="B117" t="str">
            <v>0771336J</v>
          </cell>
          <cell r="C117" t="str">
            <v>LPO</v>
          </cell>
          <cell r="D117" t="str">
            <v>LPO LY</v>
          </cell>
          <cell r="E117" t="str">
            <v>LES PANNEVELLES</v>
          </cell>
          <cell r="F117" t="str">
            <v>PROVINS</v>
          </cell>
          <cell r="G117" t="str">
            <v>Emmanuelle</v>
          </cell>
          <cell r="H117" t="str">
            <v>BAZZI</v>
          </cell>
          <cell r="I117" t="str">
            <v>01.57.02.65.03</v>
          </cell>
          <cell r="J117">
            <v>20</v>
          </cell>
          <cell r="K117">
            <v>581</v>
          </cell>
          <cell r="L117">
            <v>0</v>
          </cell>
          <cell r="M117">
            <v>154</v>
          </cell>
          <cell r="N117">
            <v>231</v>
          </cell>
          <cell r="O117">
            <v>249</v>
          </cell>
          <cell r="P117">
            <v>188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36.06</v>
          </cell>
          <cell r="AC117">
            <v>47</v>
          </cell>
          <cell r="AD117">
            <v>0</v>
          </cell>
          <cell r="AE117">
            <v>12</v>
          </cell>
          <cell r="AF117">
            <v>0</v>
          </cell>
          <cell r="AG117">
            <v>0</v>
          </cell>
          <cell r="AH117">
            <v>0</v>
          </cell>
          <cell r="AI117">
            <v>2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12</v>
          </cell>
          <cell r="AP117">
            <v>0</v>
          </cell>
          <cell r="AQ117">
            <v>822</v>
          </cell>
          <cell r="AR117">
            <v>95.06</v>
          </cell>
          <cell r="AS117">
            <v>14</v>
          </cell>
          <cell r="AT117">
            <v>0</v>
          </cell>
          <cell r="AU117">
            <v>161</v>
          </cell>
          <cell r="AV117">
            <v>800.28</v>
          </cell>
          <cell r="AW117">
            <v>113.28</v>
          </cell>
          <cell r="AX117">
            <v>17.5</v>
          </cell>
          <cell r="AY117">
            <v>931.06</v>
          </cell>
        </row>
        <row r="118">
          <cell r="B118" t="str">
            <v>0772326K</v>
          </cell>
          <cell r="C118" t="str">
            <v>LP</v>
          </cell>
          <cell r="D118" t="str">
            <v>SEP</v>
          </cell>
          <cell r="E118" t="str">
            <v>LYCEE PANNEVELLES</v>
          </cell>
          <cell r="F118" t="str">
            <v>PROVINS</v>
          </cell>
          <cell r="G118" t="str">
            <v>Emmanuelle</v>
          </cell>
          <cell r="H118" t="str">
            <v>BAZZI</v>
          </cell>
          <cell r="I118" t="str">
            <v>01.57.02.65.03</v>
          </cell>
          <cell r="J118">
            <v>33</v>
          </cell>
          <cell r="K118">
            <v>612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35</v>
          </cell>
          <cell r="S118">
            <v>369.75</v>
          </cell>
          <cell r="T118">
            <v>337.5</v>
          </cell>
          <cell r="U118">
            <v>247.6</v>
          </cell>
          <cell r="V118">
            <v>232.93</v>
          </cell>
          <cell r="W118">
            <v>229.17</v>
          </cell>
          <cell r="X118">
            <v>0</v>
          </cell>
          <cell r="Y118">
            <v>0</v>
          </cell>
          <cell r="Z118">
            <v>18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6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1469.95</v>
          </cell>
          <cell r="AR118">
            <v>6</v>
          </cell>
          <cell r="AS118">
            <v>0</v>
          </cell>
          <cell r="AT118">
            <v>272.87</v>
          </cell>
          <cell r="AU118">
            <v>0</v>
          </cell>
          <cell r="AV118">
            <v>1279.77</v>
          </cell>
          <cell r="AW118">
            <v>185.68</v>
          </cell>
          <cell r="AX118">
            <v>10.5</v>
          </cell>
          <cell r="AY118">
            <v>1475.95</v>
          </cell>
        </row>
        <row r="119">
          <cell r="B119" t="str">
            <v>0771663P</v>
          </cell>
          <cell r="C119" t="str">
            <v>LYC</v>
          </cell>
          <cell r="D119" t="str">
            <v>LGT</v>
          </cell>
          <cell r="E119" t="str">
            <v>GEORGE SAND</v>
          </cell>
          <cell r="F119" t="str">
            <v>LE MEE SUR SEINE</v>
          </cell>
          <cell r="G119" t="str">
            <v>Emmanuelle</v>
          </cell>
          <cell r="H119" t="str">
            <v>BAZZI</v>
          </cell>
          <cell r="I119" t="str">
            <v>01.57.02.65.03</v>
          </cell>
          <cell r="J119">
            <v>24</v>
          </cell>
          <cell r="K119">
            <v>743</v>
          </cell>
          <cell r="L119">
            <v>0</v>
          </cell>
          <cell r="M119">
            <v>308</v>
          </cell>
          <cell r="N119">
            <v>262</v>
          </cell>
          <cell r="O119">
            <v>266</v>
          </cell>
          <cell r="P119">
            <v>74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38.81</v>
          </cell>
          <cell r="AC119">
            <v>18.5</v>
          </cell>
          <cell r="AD119">
            <v>0</v>
          </cell>
          <cell r="AE119">
            <v>6</v>
          </cell>
          <cell r="AF119">
            <v>0</v>
          </cell>
          <cell r="AG119">
            <v>0</v>
          </cell>
          <cell r="AH119">
            <v>0</v>
          </cell>
          <cell r="AI119">
            <v>6</v>
          </cell>
          <cell r="AJ119">
            <v>0</v>
          </cell>
          <cell r="AK119">
            <v>3</v>
          </cell>
          <cell r="AL119">
            <v>6</v>
          </cell>
          <cell r="AM119">
            <v>0</v>
          </cell>
          <cell r="AN119">
            <v>0</v>
          </cell>
          <cell r="AO119">
            <v>10</v>
          </cell>
          <cell r="AP119">
            <v>0</v>
          </cell>
          <cell r="AQ119">
            <v>910</v>
          </cell>
          <cell r="AR119">
            <v>63.31</v>
          </cell>
          <cell r="AS119">
            <v>25</v>
          </cell>
          <cell r="AT119">
            <v>0</v>
          </cell>
          <cell r="AU119">
            <v>208</v>
          </cell>
          <cell r="AV119">
            <v>853.54</v>
          </cell>
          <cell r="AW119">
            <v>131.77000000000001</v>
          </cell>
          <cell r="AX119">
            <v>13</v>
          </cell>
          <cell r="AY119">
            <v>998.31</v>
          </cell>
        </row>
        <row r="120">
          <cell r="B120" t="str">
            <v>0771997C</v>
          </cell>
          <cell r="C120" t="str">
            <v>LP</v>
          </cell>
          <cell r="D120" t="str">
            <v>LP LYC</v>
          </cell>
          <cell r="E120" t="str">
            <v>JACQUES PREVERT</v>
          </cell>
          <cell r="F120" t="str">
            <v>COMBS LA VILLE</v>
          </cell>
          <cell r="G120" t="str">
            <v>Emmanuelle</v>
          </cell>
          <cell r="H120" t="str">
            <v>BAZZI</v>
          </cell>
          <cell r="I120" t="str">
            <v>01.57.02.65.03</v>
          </cell>
          <cell r="J120">
            <v>24</v>
          </cell>
          <cell r="K120">
            <v>541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35</v>
          </cell>
          <cell r="S120">
            <v>54</v>
          </cell>
          <cell r="T120">
            <v>54</v>
          </cell>
          <cell r="U120">
            <v>325.2</v>
          </cell>
          <cell r="V120">
            <v>316.10000000000002</v>
          </cell>
          <cell r="W120">
            <v>303.06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9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9</v>
          </cell>
          <cell r="AP120">
            <v>0</v>
          </cell>
          <cell r="AQ120">
            <v>1087.3599999999999</v>
          </cell>
          <cell r="AR120">
            <v>9</v>
          </cell>
          <cell r="AS120">
            <v>9</v>
          </cell>
          <cell r="AT120">
            <v>344.86</v>
          </cell>
          <cell r="AU120">
            <v>0</v>
          </cell>
          <cell r="AV120">
            <v>966.54</v>
          </cell>
          <cell r="AW120">
            <v>123.82</v>
          </cell>
          <cell r="AX120">
            <v>15</v>
          </cell>
          <cell r="AY120">
            <v>1105.3599999999999</v>
          </cell>
        </row>
        <row r="121">
          <cell r="B121" t="str">
            <v>0772127U</v>
          </cell>
          <cell r="C121" t="str">
            <v>LYC</v>
          </cell>
          <cell r="D121" t="str">
            <v>LGT</v>
          </cell>
          <cell r="E121" t="str">
            <v>GALILEE</v>
          </cell>
          <cell r="F121" t="str">
            <v>COMBS LA VILLE</v>
          </cell>
          <cell r="G121" t="str">
            <v>Emmanuelle</v>
          </cell>
          <cell r="H121" t="str">
            <v>BAZZI</v>
          </cell>
          <cell r="I121" t="str">
            <v>01.57.02.65.03</v>
          </cell>
          <cell r="J121">
            <v>27</v>
          </cell>
          <cell r="K121">
            <v>907</v>
          </cell>
          <cell r="L121">
            <v>0</v>
          </cell>
          <cell r="M121">
            <v>308</v>
          </cell>
          <cell r="N121">
            <v>298.5</v>
          </cell>
          <cell r="O121">
            <v>321</v>
          </cell>
          <cell r="P121">
            <v>80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44.44</v>
          </cell>
          <cell r="AC121">
            <v>20</v>
          </cell>
          <cell r="AD121">
            <v>0</v>
          </cell>
          <cell r="AE121">
            <v>6</v>
          </cell>
          <cell r="AF121">
            <v>0</v>
          </cell>
          <cell r="AG121">
            <v>29</v>
          </cell>
          <cell r="AH121">
            <v>0</v>
          </cell>
          <cell r="AI121">
            <v>6</v>
          </cell>
          <cell r="AJ121">
            <v>0</v>
          </cell>
          <cell r="AK121">
            <v>3</v>
          </cell>
          <cell r="AL121">
            <v>0</v>
          </cell>
          <cell r="AM121">
            <v>10</v>
          </cell>
          <cell r="AN121">
            <v>2</v>
          </cell>
          <cell r="AO121">
            <v>8</v>
          </cell>
          <cell r="AP121">
            <v>0</v>
          </cell>
          <cell r="AQ121">
            <v>1007.5</v>
          </cell>
          <cell r="AR121">
            <v>70.44</v>
          </cell>
          <cell r="AS121">
            <v>58</v>
          </cell>
          <cell r="AT121">
            <v>0</v>
          </cell>
          <cell r="AU121">
            <v>233</v>
          </cell>
          <cell r="AV121">
            <v>980.32</v>
          </cell>
          <cell r="AW121">
            <v>144.62</v>
          </cell>
          <cell r="AX121">
            <v>11</v>
          </cell>
          <cell r="AY121">
            <v>1135.94</v>
          </cell>
        </row>
        <row r="122">
          <cell r="B122" t="str">
            <v>0772188K</v>
          </cell>
          <cell r="C122" t="str">
            <v>LYC</v>
          </cell>
          <cell r="D122" t="str">
            <v>LGT</v>
          </cell>
          <cell r="E122" t="str">
            <v>PIERRE MENDES-FRANCE</v>
          </cell>
          <cell r="F122" t="str">
            <v>SAVIGNY LE TEMPLE</v>
          </cell>
          <cell r="G122" t="str">
            <v>Emmanuelle</v>
          </cell>
          <cell r="H122" t="str">
            <v>BAZZI</v>
          </cell>
          <cell r="I122" t="str">
            <v>01.57.02.65.03</v>
          </cell>
          <cell r="J122">
            <v>29</v>
          </cell>
          <cell r="K122">
            <v>989</v>
          </cell>
          <cell r="L122">
            <v>0</v>
          </cell>
          <cell r="M122">
            <v>385</v>
          </cell>
          <cell r="N122">
            <v>299.5</v>
          </cell>
          <cell r="O122">
            <v>338</v>
          </cell>
          <cell r="P122">
            <v>73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47.29</v>
          </cell>
          <cell r="AC122">
            <v>18.25</v>
          </cell>
          <cell r="AD122">
            <v>0</v>
          </cell>
          <cell r="AE122">
            <v>9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6</v>
          </cell>
          <cell r="AL122">
            <v>0</v>
          </cell>
          <cell r="AM122">
            <v>0</v>
          </cell>
          <cell r="AN122">
            <v>0</v>
          </cell>
          <cell r="AO122">
            <v>11</v>
          </cell>
          <cell r="AP122">
            <v>0</v>
          </cell>
          <cell r="AQ122">
            <v>1095.5</v>
          </cell>
          <cell r="AR122">
            <v>74.539999999999992</v>
          </cell>
          <cell r="AS122">
            <v>17</v>
          </cell>
          <cell r="AT122">
            <v>0</v>
          </cell>
          <cell r="AU122">
            <v>264</v>
          </cell>
          <cell r="AV122">
            <v>1011.3</v>
          </cell>
          <cell r="AW122">
            <v>160.74</v>
          </cell>
          <cell r="AX122">
            <v>15</v>
          </cell>
          <cell r="AY122">
            <v>1187.04</v>
          </cell>
        </row>
        <row r="123">
          <cell r="B123" t="str">
            <v>0772225A</v>
          </cell>
          <cell r="C123" t="str">
            <v>LP</v>
          </cell>
          <cell r="D123" t="str">
            <v>LP</v>
          </cell>
          <cell r="E123" t="str">
            <v>LINO VENTURA</v>
          </cell>
          <cell r="F123" t="str">
            <v>OZOIR LA FERRIERE</v>
          </cell>
          <cell r="G123" t="str">
            <v>Emmanuelle</v>
          </cell>
          <cell r="H123" t="str">
            <v>BAZZI</v>
          </cell>
          <cell r="I123" t="str">
            <v>01.57.02.65.03</v>
          </cell>
          <cell r="J123">
            <v>24</v>
          </cell>
          <cell r="K123">
            <v>630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54</v>
          </cell>
          <cell r="T123">
            <v>54</v>
          </cell>
          <cell r="U123">
            <v>299.2</v>
          </cell>
          <cell r="V123">
            <v>330.5</v>
          </cell>
          <cell r="W123">
            <v>279.83</v>
          </cell>
          <cell r="X123">
            <v>55</v>
          </cell>
          <cell r="Y123">
            <v>24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7</v>
          </cell>
          <cell r="AM123">
            <v>0</v>
          </cell>
          <cell r="AN123">
            <v>0</v>
          </cell>
          <cell r="AO123">
            <v>9</v>
          </cell>
          <cell r="AP123">
            <v>0</v>
          </cell>
          <cell r="AQ123">
            <v>1096.53</v>
          </cell>
          <cell r="AR123">
            <v>9</v>
          </cell>
          <cell r="AS123">
            <v>16</v>
          </cell>
          <cell r="AT123">
            <v>333.05</v>
          </cell>
          <cell r="AU123">
            <v>0</v>
          </cell>
          <cell r="AV123">
            <v>957.07999999999993</v>
          </cell>
          <cell r="AW123">
            <v>152.44999999999999</v>
          </cell>
          <cell r="AX123">
            <v>12</v>
          </cell>
          <cell r="AY123">
            <v>1121.53</v>
          </cell>
        </row>
        <row r="124">
          <cell r="B124" t="str">
            <v>0772441K</v>
          </cell>
          <cell r="C124" t="str">
            <v>LYC</v>
          </cell>
          <cell r="D124" t="str">
            <v>SGT</v>
          </cell>
          <cell r="E124" t="str">
            <v>LP LINO VENTURA</v>
          </cell>
          <cell r="F124" t="str">
            <v>OZOIR LA FERRIERE</v>
          </cell>
          <cell r="G124" t="str">
            <v>Emmanuelle</v>
          </cell>
          <cell r="H124" t="str">
            <v>BAZZI</v>
          </cell>
          <cell r="I124" t="str">
            <v>01.57.02.65.03</v>
          </cell>
          <cell r="J124">
            <v>4</v>
          </cell>
          <cell r="K124">
            <v>102</v>
          </cell>
          <cell r="L124">
            <v>0</v>
          </cell>
          <cell r="M124">
            <v>0</v>
          </cell>
          <cell r="N124">
            <v>38</v>
          </cell>
          <cell r="O124">
            <v>40</v>
          </cell>
          <cell r="P124">
            <v>68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6.73</v>
          </cell>
          <cell r="AC124">
            <v>17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146</v>
          </cell>
          <cell r="AR124">
            <v>23.73</v>
          </cell>
          <cell r="AS124">
            <v>0</v>
          </cell>
          <cell r="AT124">
            <v>0</v>
          </cell>
          <cell r="AU124">
            <v>20</v>
          </cell>
          <cell r="AV124">
            <v>155.63999999999999</v>
          </cell>
          <cell r="AW124">
            <v>8.09</v>
          </cell>
          <cell r="AX124">
            <v>6</v>
          </cell>
          <cell r="AY124">
            <v>169.73</v>
          </cell>
        </row>
        <row r="125">
          <cell r="B125" t="str">
            <v>0772230F</v>
          </cell>
          <cell r="C125" t="str">
            <v>LPO</v>
          </cell>
          <cell r="D125" t="str">
            <v>LPO</v>
          </cell>
          <cell r="E125" t="str">
            <v>BLAISE PASCAL</v>
          </cell>
          <cell r="F125" t="str">
            <v>BRIE COMTE ROBERT</v>
          </cell>
          <cell r="G125" t="str">
            <v>Emmanuelle</v>
          </cell>
          <cell r="H125" t="str">
            <v>BAZZI</v>
          </cell>
          <cell r="I125" t="str">
            <v>01.57.02.65.03</v>
          </cell>
          <cell r="J125">
            <v>31</v>
          </cell>
          <cell r="K125">
            <v>1080</v>
          </cell>
          <cell r="L125">
            <v>0</v>
          </cell>
          <cell r="M125">
            <v>423.5</v>
          </cell>
          <cell r="N125">
            <v>333.5</v>
          </cell>
          <cell r="O125">
            <v>338.5</v>
          </cell>
          <cell r="P125">
            <v>82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47.56</v>
          </cell>
          <cell r="AC125">
            <v>20.5</v>
          </cell>
          <cell r="AD125">
            <v>0</v>
          </cell>
          <cell r="AE125">
            <v>12</v>
          </cell>
          <cell r="AF125">
            <v>0</v>
          </cell>
          <cell r="AG125">
            <v>0</v>
          </cell>
          <cell r="AH125">
            <v>0</v>
          </cell>
          <cell r="AI125">
            <v>6</v>
          </cell>
          <cell r="AJ125">
            <v>0</v>
          </cell>
          <cell r="AK125">
            <v>3</v>
          </cell>
          <cell r="AL125">
            <v>0</v>
          </cell>
          <cell r="AM125">
            <v>0</v>
          </cell>
          <cell r="AN125">
            <v>0</v>
          </cell>
          <cell r="AO125">
            <v>10</v>
          </cell>
          <cell r="AP125">
            <v>0</v>
          </cell>
          <cell r="AQ125">
            <v>1177.5</v>
          </cell>
          <cell r="AR125">
            <v>80.06</v>
          </cell>
          <cell r="AS125">
            <v>19</v>
          </cell>
          <cell r="AT125">
            <v>0</v>
          </cell>
          <cell r="AU125">
            <v>283</v>
          </cell>
          <cell r="AV125">
            <v>1109.54</v>
          </cell>
          <cell r="AW125">
            <v>153.02000000000001</v>
          </cell>
          <cell r="AX125">
            <v>14</v>
          </cell>
          <cell r="AY125">
            <v>1276.56</v>
          </cell>
        </row>
        <row r="126">
          <cell r="B126" t="str">
            <v>0772329N</v>
          </cell>
          <cell r="C126" t="str">
            <v>LP</v>
          </cell>
          <cell r="D126" t="str">
            <v>SEP</v>
          </cell>
          <cell r="E126" t="str">
            <v>LYCEE BLAISE PASCAL</v>
          </cell>
          <cell r="F126" t="str">
            <v>BRIE COMTE ROBERT</v>
          </cell>
          <cell r="G126" t="str">
            <v>Emmanuelle</v>
          </cell>
          <cell r="H126" t="str">
            <v>BAZZI</v>
          </cell>
          <cell r="I126" t="str">
            <v>01.57.02.65.03</v>
          </cell>
          <cell r="J126">
            <v>9</v>
          </cell>
          <cell r="K126">
            <v>243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144</v>
          </cell>
          <cell r="V126">
            <v>153.5</v>
          </cell>
          <cell r="W126">
            <v>136.4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3</v>
          </cell>
          <cell r="AF126">
            <v>0</v>
          </cell>
          <cell r="AG126">
            <v>0</v>
          </cell>
          <cell r="AH126">
            <v>0</v>
          </cell>
          <cell r="AI126">
            <v>6</v>
          </cell>
          <cell r="AJ126">
            <v>0</v>
          </cell>
          <cell r="AK126">
            <v>9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433.9</v>
          </cell>
          <cell r="AR126">
            <v>3</v>
          </cell>
          <cell r="AS126">
            <v>15</v>
          </cell>
          <cell r="AT126">
            <v>152.82</v>
          </cell>
          <cell r="AU126">
            <v>0</v>
          </cell>
          <cell r="AV126">
            <v>398.22999999999996</v>
          </cell>
          <cell r="AW126">
            <v>49.67</v>
          </cell>
          <cell r="AX126">
            <v>4</v>
          </cell>
          <cell r="AY126">
            <v>451.9</v>
          </cell>
        </row>
        <row r="127">
          <cell r="B127" t="str">
            <v>0772243V</v>
          </cell>
          <cell r="C127" t="str">
            <v>LYC</v>
          </cell>
          <cell r="D127" t="str">
            <v>LGT</v>
          </cell>
          <cell r="E127" t="str">
            <v>CAMILLE CLAUDEL</v>
          </cell>
          <cell r="F127" t="str">
            <v>PONTAULT COMBAULT</v>
          </cell>
          <cell r="G127" t="str">
            <v>Emmanuelle</v>
          </cell>
          <cell r="H127" t="str">
            <v>BAZZI</v>
          </cell>
          <cell r="I127" t="str">
            <v>01.57.02.65.03</v>
          </cell>
          <cell r="J127">
            <v>35</v>
          </cell>
          <cell r="K127">
            <v>1176</v>
          </cell>
          <cell r="L127">
            <v>0</v>
          </cell>
          <cell r="M127">
            <v>462</v>
          </cell>
          <cell r="N127">
            <v>385.5</v>
          </cell>
          <cell r="O127">
            <v>410.5</v>
          </cell>
          <cell r="P127">
            <v>73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57.87</v>
          </cell>
          <cell r="AC127">
            <v>18.25</v>
          </cell>
          <cell r="AD127">
            <v>0</v>
          </cell>
          <cell r="AE127">
            <v>12</v>
          </cell>
          <cell r="AF127">
            <v>0</v>
          </cell>
          <cell r="AG127">
            <v>0</v>
          </cell>
          <cell r="AH127">
            <v>0</v>
          </cell>
          <cell r="AI127">
            <v>6</v>
          </cell>
          <cell r="AJ127">
            <v>6.75</v>
          </cell>
          <cell r="AK127">
            <v>3</v>
          </cell>
          <cell r="AL127">
            <v>0</v>
          </cell>
          <cell r="AM127">
            <v>0</v>
          </cell>
          <cell r="AN127">
            <v>0</v>
          </cell>
          <cell r="AO127">
            <v>13</v>
          </cell>
          <cell r="AP127">
            <v>0</v>
          </cell>
          <cell r="AQ127">
            <v>1331</v>
          </cell>
          <cell r="AR127">
            <v>88.12</v>
          </cell>
          <cell r="AS127">
            <v>28.75</v>
          </cell>
          <cell r="AT127">
            <v>0</v>
          </cell>
          <cell r="AU127">
            <v>317</v>
          </cell>
          <cell r="AV127">
            <v>1212.5</v>
          </cell>
          <cell r="AW127">
            <v>219.37</v>
          </cell>
          <cell r="AX127">
            <v>16</v>
          </cell>
          <cell r="AY127">
            <v>1447.87</v>
          </cell>
        </row>
        <row r="128">
          <cell r="B128" t="str">
            <v>0772244W</v>
          </cell>
          <cell r="C128" t="str">
            <v>LP</v>
          </cell>
          <cell r="D128" t="str">
            <v>LP LYC</v>
          </cell>
          <cell r="E128" t="str">
            <v>ANTONIN CAREME</v>
          </cell>
          <cell r="F128" t="str">
            <v>SAVIGNY LE TEMPLE</v>
          </cell>
          <cell r="G128" t="str">
            <v>Emmanuelle</v>
          </cell>
          <cell r="H128" t="str">
            <v>BAZZI</v>
          </cell>
          <cell r="I128" t="str">
            <v>01.57.02.65.03</v>
          </cell>
          <cell r="J128">
            <v>31</v>
          </cell>
          <cell r="K128">
            <v>664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165</v>
          </cell>
          <cell r="T128">
            <v>128</v>
          </cell>
          <cell r="U128">
            <v>320.39999999999998</v>
          </cell>
          <cell r="V128">
            <v>360.13</v>
          </cell>
          <cell r="W128">
            <v>354.36</v>
          </cell>
          <cell r="X128">
            <v>17</v>
          </cell>
          <cell r="Y128">
            <v>0</v>
          </cell>
          <cell r="Z128">
            <v>18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12</v>
          </cell>
          <cell r="AF128">
            <v>0</v>
          </cell>
          <cell r="AG128">
            <v>0</v>
          </cell>
          <cell r="AH128">
            <v>0</v>
          </cell>
          <cell r="AI128">
            <v>4</v>
          </cell>
          <cell r="AJ128">
            <v>0</v>
          </cell>
          <cell r="AK128">
            <v>0</v>
          </cell>
          <cell r="AL128">
            <v>31</v>
          </cell>
          <cell r="AM128">
            <v>0</v>
          </cell>
          <cell r="AN128">
            <v>0</v>
          </cell>
          <cell r="AO128">
            <v>0</v>
          </cell>
          <cell r="AP128">
            <v>30</v>
          </cell>
          <cell r="AQ128">
            <v>1362.8899999999999</v>
          </cell>
          <cell r="AR128">
            <v>12</v>
          </cell>
          <cell r="AS128">
            <v>65</v>
          </cell>
          <cell r="AT128">
            <v>319.64999999999998</v>
          </cell>
          <cell r="AU128">
            <v>0</v>
          </cell>
          <cell r="AV128">
            <v>1162.3699999999999</v>
          </cell>
          <cell r="AW128">
            <v>254.52</v>
          </cell>
          <cell r="AX128">
            <v>23</v>
          </cell>
          <cell r="AY128">
            <v>1439.8899999999999</v>
          </cell>
        </row>
        <row r="129">
          <cell r="B129" t="str">
            <v>0772556K</v>
          </cell>
          <cell r="C129" t="str">
            <v>LYC</v>
          </cell>
          <cell r="D129" t="str">
            <v>SGT</v>
          </cell>
          <cell r="E129" t="str">
            <v>LP ANTONIN CAREME</v>
          </cell>
          <cell r="F129" t="str">
            <v>SAVIGNY LE TEMPLE</v>
          </cell>
          <cell r="G129" t="str">
            <v>Emmanuelle</v>
          </cell>
          <cell r="H129" t="str">
            <v>BAZZI</v>
          </cell>
          <cell r="I129" t="str">
            <v>01.57.02.65.03</v>
          </cell>
          <cell r="J129">
            <v>3</v>
          </cell>
          <cell r="K129">
            <v>60</v>
          </cell>
          <cell r="L129">
            <v>0</v>
          </cell>
          <cell r="M129">
            <v>35.5</v>
          </cell>
          <cell r="N129">
            <v>40</v>
          </cell>
          <cell r="O129">
            <v>39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5.81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114.5</v>
          </cell>
          <cell r="AR129">
            <v>5.81</v>
          </cell>
          <cell r="AS129">
            <v>0</v>
          </cell>
          <cell r="AT129">
            <v>0</v>
          </cell>
          <cell r="AU129">
            <v>21</v>
          </cell>
          <cell r="AV129">
            <v>98.54</v>
          </cell>
          <cell r="AW129">
            <v>21.77</v>
          </cell>
          <cell r="AX129">
            <v>0</v>
          </cell>
          <cell r="AY129">
            <v>120.31</v>
          </cell>
        </row>
        <row r="130">
          <cell r="B130" t="str">
            <v>0772277G</v>
          </cell>
          <cell r="C130" t="str">
            <v>LPO</v>
          </cell>
          <cell r="D130" t="str">
            <v>LPO</v>
          </cell>
          <cell r="E130" t="str">
            <v>HENRI BECQUEREL</v>
          </cell>
          <cell r="F130" t="str">
            <v>NANGIS</v>
          </cell>
          <cell r="G130" t="str">
            <v>Emmanuelle</v>
          </cell>
          <cell r="H130" t="str">
            <v>BAZZI</v>
          </cell>
          <cell r="I130" t="str">
            <v>01.57.02.65.03</v>
          </cell>
          <cell r="J130">
            <v>23</v>
          </cell>
          <cell r="K130">
            <v>756</v>
          </cell>
          <cell r="L130">
            <v>0</v>
          </cell>
          <cell r="M130">
            <v>308</v>
          </cell>
          <cell r="N130">
            <v>256.5</v>
          </cell>
          <cell r="O130">
            <v>224</v>
          </cell>
          <cell r="P130">
            <v>69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33.51</v>
          </cell>
          <cell r="AC130">
            <v>17.25</v>
          </cell>
          <cell r="AD130">
            <v>0</v>
          </cell>
          <cell r="AE130">
            <v>6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15</v>
          </cell>
          <cell r="AM130">
            <v>0</v>
          </cell>
          <cell r="AN130">
            <v>0</v>
          </cell>
          <cell r="AO130">
            <v>9</v>
          </cell>
          <cell r="AP130">
            <v>0</v>
          </cell>
          <cell r="AQ130">
            <v>857.5</v>
          </cell>
          <cell r="AR130">
            <v>56.76</v>
          </cell>
          <cell r="AS130">
            <v>24</v>
          </cell>
          <cell r="AT130">
            <v>0</v>
          </cell>
          <cell r="AU130">
            <v>196</v>
          </cell>
          <cell r="AV130">
            <v>817.96</v>
          </cell>
          <cell r="AW130">
            <v>110.3</v>
          </cell>
          <cell r="AX130">
            <v>10</v>
          </cell>
          <cell r="AY130">
            <v>938.26</v>
          </cell>
        </row>
        <row r="131">
          <cell r="B131" t="str">
            <v>0772643E</v>
          </cell>
          <cell r="C131" t="str">
            <v>LP</v>
          </cell>
          <cell r="D131" t="str">
            <v>SEP</v>
          </cell>
          <cell r="E131" t="str">
            <v>LPO HENRI BECQUEREL</v>
          </cell>
          <cell r="F131" t="str">
            <v>NANGIS</v>
          </cell>
          <cell r="G131" t="str">
            <v>Emmanuelle</v>
          </cell>
          <cell r="H131" t="str">
            <v>BAZZI</v>
          </cell>
          <cell r="I131" t="str">
            <v>01.57.02.65.03</v>
          </cell>
          <cell r="J131">
            <v>4</v>
          </cell>
          <cell r="K131">
            <v>99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48</v>
          </cell>
          <cell r="V131">
            <v>73</v>
          </cell>
          <cell r="W131">
            <v>48.18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6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169.18</v>
          </cell>
          <cell r="AR131">
            <v>0</v>
          </cell>
          <cell r="AS131">
            <v>6</v>
          </cell>
          <cell r="AT131">
            <v>39.94</v>
          </cell>
          <cell r="AU131">
            <v>0</v>
          </cell>
          <cell r="AV131">
            <v>151.56</v>
          </cell>
          <cell r="AW131">
            <v>21.62</v>
          </cell>
          <cell r="AX131">
            <v>2</v>
          </cell>
          <cell r="AY131">
            <v>175.18</v>
          </cell>
        </row>
        <row r="132">
          <cell r="B132" t="str">
            <v>0772295B</v>
          </cell>
          <cell r="C132" t="str">
            <v>LPO</v>
          </cell>
          <cell r="D132" t="str">
            <v>LPO</v>
          </cell>
          <cell r="E132" t="str">
            <v>LA TOUR DES DAMES</v>
          </cell>
          <cell r="F132" t="str">
            <v>ROZAY EN BRIE</v>
          </cell>
          <cell r="G132" t="str">
            <v>Emmanuelle</v>
          </cell>
          <cell r="H132" t="str">
            <v>BAZZI</v>
          </cell>
          <cell r="I132" t="str">
            <v>01.57.02.65.03</v>
          </cell>
          <cell r="J132">
            <v>24</v>
          </cell>
          <cell r="K132">
            <v>795</v>
          </cell>
          <cell r="L132">
            <v>0</v>
          </cell>
          <cell r="M132">
            <v>308</v>
          </cell>
          <cell r="N132">
            <v>300.5</v>
          </cell>
          <cell r="O132">
            <v>305.5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40.32</v>
          </cell>
          <cell r="AC132">
            <v>0</v>
          </cell>
          <cell r="AD132">
            <v>0</v>
          </cell>
          <cell r="AE132">
            <v>9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10</v>
          </cell>
          <cell r="AP132">
            <v>0</v>
          </cell>
          <cell r="AQ132">
            <v>914</v>
          </cell>
          <cell r="AR132">
            <v>49.32</v>
          </cell>
          <cell r="AS132">
            <v>10</v>
          </cell>
          <cell r="AT132">
            <v>0</v>
          </cell>
          <cell r="AU132">
            <v>231</v>
          </cell>
          <cell r="AV132">
            <v>818.79000000000008</v>
          </cell>
          <cell r="AW132">
            <v>140.53</v>
          </cell>
          <cell r="AX132">
            <v>14</v>
          </cell>
          <cell r="AY132">
            <v>973.32</v>
          </cell>
        </row>
        <row r="133">
          <cell r="B133" t="str">
            <v>0772336W</v>
          </cell>
          <cell r="C133" t="str">
            <v>LP</v>
          </cell>
          <cell r="D133" t="str">
            <v>SEP</v>
          </cell>
          <cell r="E133" t="str">
            <v>LYCEE LA TOUR DES DAMES</v>
          </cell>
          <cell r="F133" t="str">
            <v>ROZAY EN BRIE</v>
          </cell>
          <cell r="G133" t="str">
            <v>Emmanuelle</v>
          </cell>
          <cell r="H133" t="str">
            <v>BAZZI</v>
          </cell>
          <cell r="I133" t="str">
            <v>01.57.02.65.03</v>
          </cell>
          <cell r="J133">
            <v>10</v>
          </cell>
          <cell r="K133">
            <v>234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140</v>
          </cell>
          <cell r="V133">
            <v>150</v>
          </cell>
          <cell r="W133">
            <v>123.38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9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413.38</v>
          </cell>
          <cell r="AR133">
            <v>0</v>
          </cell>
          <cell r="AS133">
            <v>9</v>
          </cell>
          <cell r="AT133">
            <v>99.57</v>
          </cell>
          <cell r="AU133">
            <v>0</v>
          </cell>
          <cell r="AV133">
            <v>359.94</v>
          </cell>
          <cell r="AW133">
            <v>60.44</v>
          </cell>
          <cell r="AX133">
            <v>2</v>
          </cell>
          <cell r="AY133">
            <v>422.38</v>
          </cell>
        </row>
        <row r="134">
          <cell r="B134" t="str">
            <v>0772296C</v>
          </cell>
          <cell r="C134" t="str">
            <v>LPO</v>
          </cell>
          <cell r="D134" t="str">
            <v>LPO</v>
          </cell>
          <cell r="E134" t="str">
            <v>DE LA MARE CARREE</v>
          </cell>
          <cell r="F134" t="str">
            <v>MOISSY CRAMAYEL</v>
          </cell>
          <cell r="G134" t="str">
            <v>Emmanuelle</v>
          </cell>
          <cell r="H134" t="str">
            <v>BAZZI</v>
          </cell>
          <cell r="I134" t="str">
            <v>01.57.02.65.03</v>
          </cell>
          <cell r="J134">
            <v>36</v>
          </cell>
          <cell r="K134">
            <v>1192</v>
          </cell>
          <cell r="L134">
            <v>0</v>
          </cell>
          <cell r="M134">
            <v>385</v>
          </cell>
          <cell r="N134">
            <v>469.5</v>
          </cell>
          <cell r="O134">
            <v>473.5</v>
          </cell>
          <cell r="P134">
            <v>75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62.39</v>
          </cell>
          <cell r="AC134">
            <v>18.75</v>
          </cell>
          <cell r="AD134">
            <v>0</v>
          </cell>
          <cell r="AE134">
            <v>15</v>
          </cell>
          <cell r="AF134">
            <v>0</v>
          </cell>
          <cell r="AG134">
            <v>0</v>
          </cell>
          <cell r="AH134">
            <v>0</v>
          </cell>
          <cell r="AI134">
            <v>6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12</v>
          </cell>
          <cell r="AP134">
            <v>0</v>
          </cell>
          <cell r="AQ134">
            <v>1403</v>
          </cell>
          <cell r="AR134">
            <v>96.14</v>
          </cell>
          <cell r="AS134">
            <v>18</v>
          </cell>
          <cell r="AT134">
            <v>0</v>
          </cell>
          <cell r="AU134">
            <v>351</v>
          </cell>
          <cell r="AV134">
            <v>1304.6400000000001</v>
          </cell>
          <cell r="AW134">
            <v>196.5</v>
          </cell>
          <cell r="AX134">
            <v>16</v>
          </cell>
          <cell r="AY134">
            <v>1517.14</v>
          </cell>
        </row>
        <row r="135">
          <cell r="B135" t="str">
            <v>0772337X</v>
          </cell>
          <cell r="C135" t="str">
            <v>LP</v>
          </cell>
          <cell r="D135" t="str">
            <v>SEP</v>
          </cell>
          <cell r="E135" t="str">
            <v>LYCEE LA MARE CARREE</v>
          </cell>
          <cell r="F135" t="str">
            <v>MOISSY CRAMAYEL</v>
          </cell>
          <cell r="G135" t="str">
            <v>Emmanuelle</v>
          </cell>
          <cell r="H135" t="str">
            <v>BAZZI</v>
          </cell>
          <cell r="I135" t="str">
            <v>01.57.02.65.03</v>
          </cell>
          <cell r="J135">
            <v>9</v>
          </cell>
          <cell r="K135">
            <v>195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133.19999999999999</v>
          </cell>
          <cell r="V135">
            <v>126.9</v>
          </cell>
          <cell r="W135">
            <v>124.73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384.83000000000004</v>
          </cell>
          <cell r="AR135">
            <v>0</v>
          </cell>
          <cell r="AS135">
            <v>0</v>
          </cell>
          <cell r="AT135">
            <v>100.58</v>
          </cell>
          <cell r="AU135">
            <v>0</v>
          </cell>
          <cell r="AV135">
            <v>322.98</v>
          </cell>
          <cell r="AW135">
            <v>56.85</v>
          </cell>
          <cell r="AX135">
            <v>5</v>
          </cell>
          <cell r="AY135">
            <v>384.83000000000004</v>
          </cell>
        </row>
        <row r="136">
          <cell r="B136" t="str">
            <v>0772586T</v>
          </cell>
          <cell r="C136" t="str">
            <v>AUTRE</v>
          </cell>
          <cell r="D136" t="str">
            <v>EXP</v>
          </cell>
          <cell r="E136" t="str">
            <v>MICRO-LYCEE DE SENART</v>
          </cell>
          <cell r="F136" t="str">
            <v>MOISSY CRAMAYEL</v>
          </cell>
          <cell r="G136" t="str">
            <v>Emmanuelle</v>
          </cell>
          <cell r="H136" t="str">
            <v>BAZZI</v>
          </cell>
          <cell r="I136" t="str">
            <v>01.57.02.65.03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255.5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255.5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202.64</v>
          </cell>
          <cell r="AW136">
            <v>52.86</v>
          </cell>
          <cell r="AX136">
            <v>0</v>
          </cell>
          <cell r="AY136">
            <v>255.5</v>
          </cell>
        </row>
        <row r="137">
          <cell r="B137" t="str">
            <v>0770937A</v>
          </cell>
          <cell r="C137" t="str">
            <v>LP</v>
          </cell>
          <cell r="D137" t="str">
            <v>SEP</v>
          </cell>
          <cell r="E137" t="str">
            <v>LYCEE SIMONE SIGNORET</v>
          </cell>
          <cell r="F137" t="str">
            <v>VAUX LE PENIL</v>
          </cell>
          <cell r="G137" t="str">
            <v>Emmanuelle</v>
          </cell>
          <cell r="H137" t="str">
            <v>BAZZI</v>
          </cell>
          <cell r="I137" t="str">
            <v>01.57.02.65.03</v>
          </cell>
          <cell r="J137">
            <v>14</v>
          </cell>
          <cell r="K137">
            <v>339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74</v>
          </cell>
          <cell r="T137">
            <v>74</v>
          </cell>
          <cell r="U137">
            <v>157.19999999999999</v>
          </cell>
          <cell r="V137">
            <v>161.5</v>
          </cell>
          <cell r="W137">
            <v>151.59</v>
          </cell>
          <cell r="X137">
            <v>27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3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645.29</v>
          </cell>
          <cell r="AR137">
            <v>3</v>
          </cell>
          <cell r="AS137">
            <v>0</v>
          </cell>
          <cell r="AT137">
            <v>170.8</v>
          </cell>
          <cell r="AU137">
            <v>0</v>
          </cell>
          <cell r="AV137">
            <v>571.14</v>
          </cell>
          <cell r="AW137">
            <v>70.150000000000006</v>
          </cell>
          <cell r="AX137">
            <v>7</v>
          </cell>
          <cell r="AY137">
            <v>648.29</v>
          </cell>
        </row>
        <row r="138">
          <cell r="B138" t="str">
            <v>0772310T</v>
          </cell>
          <cell r="C138" t="str">
            <v>LPO</v>
          </cell>
          <cell r="D138" t="str">
            <v>LPO</v>
          </cell>
          <cell r="E138" t="str">
            <v>SIMONE SIGNORET</v>
          </cell>
          <cell r="F138" t="str">
            <v>VAUX LE PENIL</v>
          </cell>
          <cell r="G138" t="str">
            <v>Emmanuelle</v>
          </cell>
          <cell r="H138" t="str">
            <v>BAZZI</v>
          </cell>
          <cell r="I138" t="str">
            <v>01.57.02.65.03</v>
          </cell>
          <cell r="J138">
            <v>26</v>
          </cell>
          <cell r="K138">
            <v>882</v>
          </cell>
          <cell r="L138">
            <v>0</v>
          </cell>
          <cell r="M138">
            <v>308</v>
          </cell>
          <cell r="N138">
            <v>304</v>
          </cell>
          <cell r="O138">
            <v>308.5</v>
          </cell>
          <cell r="P138">
            <v>63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45.65</v>
          </cell>
          <cell r="AC138">
            <v>15.75</v>
          </cell>
          <cell r="AD138">
            <v>0</v>
          </cell>
          <cell r="AE138">
            <v>9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5</v>
          </cell>
          <cell r="AP138">
            <v>0</v>
          </cell>
          <cell r="AQ138">
            <v>983.5</v>
          </cell>
          <cell r="AR138">
            <v>70.400000000000006</v>
          </cell>
          <cell r="AS138">
            <v>5</v>
          </cell>
          <cell r="AT138">
            <v>0</v>
          </cell>
          <cell r="AU138">
            <v>244</v>
          </cell>
          <cell r="AV138">
            <v>917.40000000000009</v>
          </cell>
          <cell r="AW138">
            <v>126.5</v>
          </cell>
          <cell r="AX138">
            <v>15</v>
          </cell>
          <cell r="AY138">
            <v>1058.9000000000001</v>
          </cell>
        </row>
        <row r="139">
          <cell r="B139" t="str">
            <v>0772332S</v>
          </cell>
          <cell r="C139" t="str">
            <v>LPO</v>
          </cell>
          <cell r="D139" t="str">
            <v>LPO</v>
          </cell>
          <cell r="E139" t="str">
            <v>SONIA DELAUNAY</v>
          </cell>
          <cell r="F139" t="str">
            <v>CESSON</v>
          </cell>
          <cell r="G139" t="str">
            <v>Emmanuelle</v>
          </cell>
          <cell r="H139" t="str">
            <v>BAZZI</v>
          </cell>
          <cell r="I139" t="str">
            <v>01.57.02.65.03</v>
          </cell>
          <cell r="J139">
            <v>20</v>
          </cell>
          <cell r="K139">
            <v>700</v>
          </cell>
          <cell r="L139">
            <v>0</v>
          </cell>
          <cell r="M139">
            <v>269.5</v>
          </cell>
          <cell r="N139">
            <v>223.5</v>
          </cell>
          <cell r="O139">
            <v>262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34.19</v>
          </cell>
          <cell r="AC139">
            <v>0</v>
          </cell>
          <cell r="AD139">
            <v>0</v>
          </cell>
          <cell r="AE139">
            <v>9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10</v>
          </cell>
          <cell r="AN139">
            <v>0</v>
          </cell>
          <cell r="AO139">
            <v>10</v>
          </cell>
          <cell r="AP139">
            <v>0</v>
          </cell>
          <cell r="AQ139">
            <v>755</v>
          </cell>
          <cell r="AR139">
            <v>43.19</v>
          </cell>
          <cell r="AS139">
            <v>20</v>
          </cell>
          <cell r="AT139">
            <v>0</v>
          </cell>
          <cell r="AU139">
            <v>192</v>
          </cell>
          <cell r="AV139">
            <v>691.68000000000006</v>
          </cell>
          <cell r="AW139">
            <v>114.51</v>
          </cell>
          <cell r="AX139">
            <v>12</v>
          </cell>
          <cell r="AY139">
            <v>818.19</v>
          </cell>
        </row>
        <row r="140">
          <cell r="B140" t="str">
            <v>0772414F</v>
          </cell>
          <cell r="C140" t="str">
            <v>LP</v>
          </cell>
          <cell r="D140" t="str">
            <v>SEP</v>
          </cell>
          <cell r="E140" t="str">
            <v>LYCEE SONIA DELAUNAY</v>
          </cell>
          <cell r="F140" t="str">
            <v>CESSON</v>
          </cell>
          <cell r="G140" t="str">
            <v>Emmanuelle</v>
          </cell>
          <cell r="H140" t="str">
            <v>BAZZI</v>
          </cell>
          <cell r="I140" t="str">
            <v>01.57.02.65.03</v>
          </cell>
          <cell r="J140">
            <v>8</v>
          </cell>
          <cell r="K140">
            <v>198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96</v>
          </cell>
          <cell r="V140">
            <v>135.83000000000001</v>
          </cell>
          <cell r="W140">
            <v>132.94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6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364.77</v>
          </cell>
          <cell r="AR140">
            <v>0</v>
          </cell>
          <cell r="AS140">
            <v>6</v>
          </cell>
          <cell r="AT140">
            <v>123.27</v>
          </cell>
          <cell r="AU140">
            <v>0</v>
          </cell>
          <cell r="AV140">
            <v>333.17999999999995</v>
          </cell>
          <cell r="AW140">
            <v>36.590000000000003</v>
          </cell>
          <cell r="AX140">
            <v>1</v>
          </cell>
          <cell r="AY140">
            <v>370.77</v>
          </cell>
        </row>
        <row r="141">
          <cell r="B141" t="str">
            <v>0771617P</v>
          </cell>
          <cell r="C141" t="str">
            <v>LP</v>
          </cell>
          <cell r="D141" t="str">
            <v>SEP</v>
          </cell>
          <cell r="E141" t="str">
            <v>DU LYCEE CLEMENT ADER</v>
          </cell>
          <cell r="F141" t="str">
            <v>TOURNAN EN BRIE</v>
          </cell>
          <cell r="G141" t="str">
            <v>Emmanuelle</v>
          </cell>
          <cell r="H141" t="str">
            <v>BAZZI</v>
          </cell>
          <cell r="I141" t="str">
            <v>01.57.02.65.03</v>
          </cell>
          <cell r="J141">
            <v>24</v>
          </cell>
          <cell r="K141">
            <v>576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35</v>
          </cell>
          <cell r="S141">
            <v>199</v>
          </cell>
          <cell r="T141">
            <v>199</v>
          </cell>
          <cell r="U141">
            <v>247.6</v>
          </cell>
          <cell r="V141">
            <v>248.63</v>
          </cell>
          <cell r="W141">
            <v>231.25</v>
          </cell>
          <cell r="X141">
            <v>0</v>
          </cell>
          <cell r="Y141">
            <v>0</v>
          </cell>
          <cell r="Z141">
            <v>18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15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6</v>
          </cell>
          <cell r="AP141">
            <v>0</v>
          </cell>
          <cell r="AQ141">
            <v>1178.48</v>
          </cell>
          <cell r="AR141">
            <v>15</v>
          </cell>
          <cell r="AS141">
            <v>6</v>
          </cell>
          <cell r="AT141">
            <v>336.82</v>
          </cell>
          <cell r="AU141">
            <v>0</v>
          </cell>
          <cell r="AV141">
            <v>1029.02</v>
          </cell>
          <cell r="AW141">
            <v>158.46</v>
          </cell>
          <cell r="AX141">
            <v>12</v>
          </cell>
          <cell r="AY141">
            <v>1199.48</v>
          </cell>
        </row>
        <row r="142">
          <cell r="B142" t="str">
            <v>0772342C</v>
          </cell>
          <cell r="C142" t="str">
            <v>LPO</v>
          </cell>
          <cell r="D142" t="str">
            <v>LPO</v>
          </cell>
          <cell r="E142" t="str">
            <v>CLEMENT ADER</v>
          </cell>
          <cell r="F142" t="str">
            <v>TOURNAN EN BRIE</v>
          </cell>
          <cell r="G142" t="str">
            <v>Emmanuelle</v>
          </cell>
          <cell r="H142" t="str">
            <v>BAZZI</v>
          </cell>
          <cell r="I142" t="str">
            <v>01.57.02.65.03</v>
          </cell>
          <cell r="J142">
            <v>28</v>
          </cell>
          <cell r="K142">
            <v>863</v>
          </cell>
          <cell r="L142">
            <v>0</v>
          </cell>
          <cell r="M142">
            <v>269.5</v>
          </cell>
          <cell r="N142">
            <v>313.5</v>
          </cell>
          <cell r="O142">
            <v>343</v>
          </cell>
          <cell r="P142">
            <v>126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47</v>
          </cell>
          <cell r="AC142">
            <v>31.5</v>
          </cell>
          <cell r="AD142">
            <v>0</v>
          </cell>
          <cell r="AE142">
            <v>3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1052</v>
          </cell>
          <cell r="AR142">
            <v>81.5</v>
          </cell>
          <cell r="AS142">
            <v>0</v>
          </cell>
          <cell r="AT142">
            <v>0</v>
          </cell>
          <cell r="AU142">
            <v>240</v>
          </cell>
          <cell r="AV142">
            <v>972.65</v>
          </cell>
          <cell r="AW142">
            <v>145.85</v>
          </cell>
          <cell r="AX142">
            <v>15</v>
          </cell>
          <cell r="AY142">
            <v>1133.5</v>
          </cell>
        </row>
        <row r="143">
          <cell r="B143" t="str">
            <v>0772737G</v>
          </cell>
          <cell r="C143" t="str">
            <v>LYC</v>
          </cell>
          <cell r="D143" t="str">
            <v>LG</v>
          </cell>
          <cell r="E143" t="str">
            <v>INTERNAT D'EXCELLENCE  SOURDUN</v>
          </cell>
          <cell r="F143" t="str">
            <v>PROVINS</v>
          </cell>
          <cell r="G143" t="str">
            <v>Emmanuelle</v>
          </cell>
          <cell r="H143" t="str">
            <v>BAZZI</v>
          </cell>
          <cell r="I143" t="str">
            <v>01.57.02.65.03</v>
          </cell>
          <cell r="J143">
            <v>20</v>
          </cell>
          <cell r="K143">
            <v>498</v>
          </cell>
          <cell r="L143">
            <v>0</v>
          </cell>
          <cell r="M143">
            <v>154</v>
          </cell>
          <cell r="N143">
            <v>109.5</v>
          </cell>
          <cell r="O143">
            <v>108.5</v>
          </cell>
          <cell r="P143">
            <v>0</v>
          </cell>
          <cell r="Q143">
            <v>58</v>
          </cell>
          <cell r="R143">
            <v>232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15.96</v>
          </cell>
          <cell r="AC143">
            <v>0</v>
          </cell>
          <cell r="AD143">
            <v>0</v>
          </cell>
          <cell r="AE143">
            <v>9</v>
          </cell>
          <cell r="AF143">
            <v>0</v>
          </cell>
          <cell r="AG143">
            <v>0</v>
          </cell>
          <cell r="AH143">
            <v>0</v>
          </cell>
          <cell r="AI143">
            <v>6</v>
          </cell>
          <cell r="AJ143">
            <v>0</v>
          </cell>
          <cell r="AK143">
            <v>0</v>
          </cell>
          <cell r="AL143">
            <v>5</v>
          </cell>
          <cell r="AM143">
            <v>56</v>
          </cell>
          <cell r="AN143">
            <v>0</v>
          </cell>
          <cell r="AO143">
            <v>24</v>
          </cell>
          <cell r="AP143">
            <v>109</v>
          </cell>
          <cell r="AQ143">
            <v>662</v>
          </cell>
          <cell r="AR143">
            <v>24.96</v>
          </cell>
          <cell r="AS143">
            <v>200</v>
          </cell>
          <cell r="AT143">
            <v>0</v>
          </cell>
          <cell r="AU143">
            <v>96</v>
          </cell>
          <cell r="AV143">
            <v>777.04000000000008</v>
          </cell>
          <cell r="AW143">
            <v>99.92</v>
          </cell>
          <cell r="AX143">
            <v>10</v>
          </cell>
          <cell r="AY143">
            <v>886.96</v>
          </cell>
        </row>
        <row r="144">
          <cell r="B144" t="str">
            <v>0770922J</v>
          </cell>
          <cell r="C144" t="str">
            <v>LYC</v>
          </cell>
          <cell r="D144" t="str">
            <v>LGT</v>
          </cell>
          <cell r="E144" t="str">
            <v>GASTON BACHELARD</v>
          </cell>
          <cell r="F144" t="str">
            <v>CHELLES</v>
          </cell>
          <cell r="G144" t="str">
            <v>Carolina</v>
          </cell>
          <cell r="H144" t="str">
            <v>DE-SOUSA</v>
          </cell>
          <cell r="I144" t="str">
            <v>01.57.02.65.04</v>
          </cell>
          <cell r="J144">
            <v>53</v>
          </cell>
          <cell r="K144">
            <v>1776</v>
          </cell>
          <cell r="L144">
            <v>0</v>
          </cell>
          <cell r="M144">
            <v>616</v>
          </cell>
          <cell r="N144">
            <v>573.5</v>
          </cell>
          <cell r="O144">
            <v>624.5</v>
          </cell>
          <cell r="P144">
            <v>250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82.56</v>
          </cell>
          <cell r="AC144">
            <v>62.5</v>
          </cell>
          <cell r="AD144">
            <v>0</v>
          </cell>
          <cell r="AE144">
            <v>15</v>
          </cell>
          <cell r="AF144">
            <v>0</v>
          </cell>
          <cell r="AG144">
            <v>0</v>
          </cell>
          <cell r="AH144">
            <v>0</v>
          </cell>
          <cell r="AI144">
            <v>6</v>
          </cell>
          <cell r="AJ144">
            <v>0</v>
          </cell>
          <cell r="AK144">
            <v>0</v>
          </cell>
          <cell r="AL144">
            <v>0</v>
          </cell>
          <cell r="AM144">
            <v>10</v>
          </cell>
          <cell r="AN144">
            <v>0</v>
          </cell>
          <cell r="AO144">
            <v>17</v>
          </cell>
          <cell r="AP144">
            <v>0</v>
          </cell>
          <cell r="AQ144">
            <v>2064</v>
          </cell>
          <cell r="AR144">
            <v>160.06</v>
          </cell>
          <cell r="AS144">
            <v>33</v>
          </cell>
          <cell r="AT144">
            <v>0</v>
          </cell>
          <cell r="AU144">
            <v>0</v>
          </cell>
          <cell r="AV144">
            <v>1894.6399999999999</v>
          </cell>
          <cell r="AW144">
            <v>337.42</v>
          </cell>
          <cell r="AX144">
            <v>25</v>
          </cell>
          <cell r="AY144">
            <v>2257.06</v>
          </cell>
        </row>
        <row r="145">
          <cell r="B145" t="str">
            <v>0770924L</v>
          </cell>
          <cell r="C145" t="str">
            <v>LPO</v>
          </cell>
          <cell r="D145" t="str">
            <v>LGT</v>
          </cell>
          <cell r="E145" t="str">
            <v>JULES FERRY</v>
          </cell>
          <cell r="F145" t="str">
            <v>COULOMMIERS</v>
          </cell>
          <cell r="G145" t="str">
            <v>Carolina</v>
          </cell>
          <cell r="H145" t="str">
            <v>DE-SOUSA</v>
          </cell>
          <cell r="I145" t="str">
            <v>01.57.02.65.04</v>
          </cell>
          <cell r="J145">
            <v>88</v>
          </cell>
          <cell r="K145">
            <v>2317</v>
          </cell>
          <cell r="L145">
            <v>0</v>
          </cell>
          <cell r="M145">
            <v>500.5</v>
          </cell>
          <cell r="N145">
            <v>460.5</v>
          </cell>
          <cell r="O145">
            <v>490.5</v>
          </cell>
          <cell r="P145">
            <v>212.5</v>
          </cell>
          <cell r="Q145">
            <v>0</v>
          </cell>
          <cell r="R145">
            <v>35</v>
          </cell>
          <cell r="S145">
            <v>384</v>
          </cell>
          <cell r="T145">
            <v>280</v>
          </cell>
          <cell r="U145">
            <v>415.2</v>
          </cell>
          <cell r="V145">
            <v>417.5</v>
          </cell>
          <cell r="W145">
            <v>352.95</v>
          </cell>
          <cell r="X145">
            <v>0</v>
          </cell>
          <cell r="Y145">
            <v>28</v>
          </cell>
          <cell r="Z145">
            <v>18</v>
          </cell>
          <cell r="AA145">
            <v>0</v>
          </cell>
          <cell r="AB145">
            <v>68.48</v>
          </cell>
          <cell r="AC145">
            <v>53.13</v>
          </cell>
          <cell r="AD145">
            <v>0</v>
          </cell>
          <cell r="AE145">
            <v>33</v>
          </cell>
          <cell r="AF145">
            <v>0</v>
          </cell>
          <cell r="AG145">
            <v>0</v>
          </cell>
          <cell r="AH145">
            <v>0</v>
          </cell>
          <cell r="AI145">
            <v>6</v>
          </cell>
          <cell r="AJ145">
            <v>7.25</v>
          </cell>
          <cell r="AK145">
            <v>18</v>
          </cell>
          <cell r="AL145">
            <v>0</v>
          </cell>
          <cell r="AM145">
            <v>0</v>
          </cell>
          <cell r="AN145">
            <v>0</v>
          </cell>
          <cell r="AO145">
            <v>26</v>
          </cell>
          <cell r="AP145">
            <v>0</v>
          </cell>
          <cell r="AQ145">
            <v>3594.6499999999996</v>
          </cell>
          <cell r="AR145">
            <v>154.61000000000001</v>
          </cell>
          <cell r="AS145">
            <v>57.25</v>
          </cell>
          <cell r="AT145">
            <v>0</v>
          </cell>
          <cell r="AU145">
            <v>0</v>
          </cell>
          <cell r="AV145">
            <v>3253.8799999999997</v>
          </cell>
          <cell r="AW145">
            <v>505.63</v>
          </cell>
          <cell r="AX145">
            <v>47</v>
          </cell>
          <cell r="AY145">
            <v>3806.5099999999998</v>
          </cell>
        </row>
        <row r="146">
          <cell r="B146" t="str">
            <v>0770930T</v>
          </cell>
          <cell r="C146" t="str">
            <v>LYC</v>
          </cell>
          <cell r="D146" t="str">
            <v>LGT</v>
          </cell>
          <cell r="E146" t="str">
            <v>HENRI MOISSAN</v>
          </cell>
          <cell r="F146" t="str">
            <v>MEAUX</v>
          </cell>
          <cell r="G146" t="str">
            <v>Carolina</v>
          </cell>
          <cell r="H146" t="str">
            <v>DE-SOUSA</v>
          </cell>
          <cell r="I146" t="str">
            <v>01.57.02.65.04</v>
          </cell>
          <cell r="J146">
            <v>46</v>
          </cell>
          <cell r="K146">
            <v>1577</v>
          </cell>
          <cell r="L146">
            <v>0</v>
          </cell>
          <cell r="M146">
            <v>500.5</v>
          </cell>
          <cell r="N146">
            <v>467</v>
          </cell>
          <cell r="O146">
            <v>499</v>
          </cell>
          <cell r="P146">
            <v>96</v>
          </cell>
          <cell r="Q146">
            <v>232.17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63.68</v>
          </cell>
          <cell r="AC146">
            <v>24</v>
          </cell>
          <cell r="AD146">
            <v>0</v>
          </cell>
          <cell r="AE146">
            <v>15</v>
          </cell>
          <cell r="AF146">
            <v>0</v>
          </cell>
          <cell r="AG146">
            <v>0</v>
          </cell>
          <cell r="AH146">
            <v>0</v>
          </cell>
          <cell r="AI146">
            <v>6</v>
          </cell>
          <cell r="AJ146">
            <v>0</v>
          </cell>
          <cell r="AK146">
            <v>6</v>
          </cell>
          <cell r="AL146">
            <v>0</v>
          </cell>
          <cell r="AM146">
            <v>0</v>
          </cell>
          <cell r="AN146">
            <v>0</v>
          </cell>
          <cell r="AO146">
            <v>13</v>
          </cell>
          <cell r="AP146">
            <v>0</v>
          </cell>
          <cell r="AQ146">
            <v>1794.67</v>
          </cell>
          <cell r="AR146">
            <v>102.68</v>
          </cell>
          <cell r="AS146">
            <v>25</v>
          </cell>
          <cell r="AT146">
            <v>0</v>
          </cell>
          <cell r="AU146">
            <v>0</v>
          </cell>
          <cell r="AV146">
            <v>1604.0900000000001</v>
          </cell>
          <cell r="AW146">
            <v>298.26</v>
          </cell>
          <cell r="AX146">
            <v>20</v>
          </cell>
          <cell r="AY146">
            <v>1922.3500000000001</v>
          </cell>
        </row>
        <row r="147">
          <cell r="B147" t="str">
            <v>0770931U</v>
          </cell>
          <cell r="C147" t="str">
            <v>LYC</v>
          </cell>
          <cell r="D147" t="str">
            <v>LPO</v>
          </cell>
          <cell r="E147" t="str">
            <v>PIERRE DE COUBERTIN</v>
          </cell>
          <cell r="F147" t="str">
            <v>MEAUX</v>
          </cell>
          <cell r="G147" t="str">
            <v>Carolina</v>
          </cell>
          <cell r="H147" t="str">
            <v>DE-SOUSA</v>
          </cell>
          <cell r="I147" t="str">
            <v>01.57.02.65.04</v>
          </cell>
          <cell r="J147">
            <v>76</v>
          </cell>
          <cell r="K147">
            <v>2147</v>
          </cell>
          <cell r="L147">
            <v>0</v>
          </cell>
          <cell r="M147">
            <v>462</v>
          </cell>
          <cell r="N147">
            <v>529.5</v>
          </cell>
          <cell r="O147">
            <v>531</v>
          </cell>
          <cell r="P147">
            <v>364</v>
          </cell>
          <cell r="Q147">
            <v>148.80000000000001</v>
          </cell>
          <cell r="R147">
            <v>0</v>
          </cell>
          <cell r="S147">
            <v>128</v>
          </cell>
          <cell r="T147">
            <v>128</v>
          </cell>
          <cell r="U147">
            <v>281.60000000000002</v>
          </cell>
          <cell r="V147">
            <v>272.2</v>
          </cell>
          <cell r="W147">
            <v>256.2</v>
          </cell>
          <cell r="X147">
            <v>0</v>
          </cell>
          <cell r="Y147">
            <v>0</v>
          </cell>
          <cell r="Z147">
            <v>18</v>
          </cell>
          <cell r="AA147">
            <v>0</v>
          </cell>
          <cell r="AB147">
            <v>73.489999999999995</v>
          </cell>
          <cell r="AC147">
            <v>91</v>
          </cell>
          <cell r="AD147">
            <v>0</v>
          </cell>
          <cell r="AE147">
            <v>24</v>
          </cell>
          <cell r="AF147">
            <v>0</v>
          </cell>
          <cell r="AG147">
            <v>0</v>
          </cell>
          <cell r="AH147">
            <v>0</v>
          </cell>
          <cell r="AI147">
            <v>6</v>
          </cell>
          <cell r="AJ147">
            <v>0</v>
          </cell>
          <cell r="AK147">
            <v>0</v>
          </cell>
          <cell r="AL147">
            <v>6</v>
          </cell>
          <cell r="AM147">
            <v>0</v>
          </cell>
          <cell r="AN147">
            <v>2</v>
          </cell>
          <cell r="AO147">
            <v>15</v>
          </cell>
          <cell r="AP147">
            <v>0</v>
          </cell>
          <cell r="AQ147">
            <v>3119.2999999999997</v>
          </cell>
          <cell r="AR147">
            <v>188.49</v>
          </cell>
          <cell r="AS147">
            <v>29</v>
          </cell>
          <cell r="AT147">
            <v>0</v>
          </cell>
          <cell r="AU147">
            <v>0</v>
          </cell>
          <cell r="AV147">
            <v>2776.4199999999996</v>
          </cell>
          <cell r="AW147">
            <v>520.37</v>
          </cell>
          <cell r="AX147">
            <v>40</v>
          </cell>
          <cell r="AY147">
            <v>3336.7899999999995</v>
          </cell>
        </row>
        <row r="148">
          <cell r="B148" t="str">
            <v>0770944H</v>
          </cell>
          <cell r="C148" t="str">
            <v>LP</v>
          </cell>
          <cell r="D148" t="str">
            <v>LP</v>
          </cell>
          <cell r="E148" t="str">
            <v>AUGUSTE PERDONNET</v>
          </cell>
          <cell r="F148" t="str">
            <v>THORIGNY SUR MARNE</v>
          </cell>
          <cell r="G148" t="str">
            <v>Carolina</v>
          </cell>
          <cell r="H148" t="str">
            <v>DE-SOUSA</v>
          </cell>
          <cell r="I148" t="str">
            <v>01.57.02.65.04</v>
          </cell>
          <cell r="J148">
            <v>34</v>
          </cell>
          <cell r="K148">
            <v>647</v>
          </cell>
          <cell r="L148">
            <v>22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35</v>
          </cell>
          <cell r="S148">
            <v>182</v>
          </cell>
          <cell r="T148">
            <v>165</v>
          </cell>
          <cell r="U148">
            <v>304.8</v>
          </cell>
          <cell r="V148">
            <v>344.7</v>
          </cell>
          <cell r="W148">
            <v>298.41000000000003</v>
          </cell>
          <cell r="X148">
            <v>0</v>
          </cell>
          <cell r="Y148">
            <v>0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12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6</v>
          </cell>
          <cell r="AM148">
            <v>0</v>
          </cell>
          <cell r="AN148">
            <v>0</v>
          </cell>
          <cell r="AO148">
            <v>8</v>
          </cell>
          <cell r="AP148">
            <v>0</v>
          </cell>
          <cell r="AQ148">
            <v>1360.91</v>
          </cell>
          <cell r="AR148">
            <v>12</v>
          </cell>
          <cell r="AS148">
            <v>14</v>
          </cell>
          <cell r="AT148">
            <v>0</v>
          </cell>
          <cell r="AU148">
            <v>0</v>
          </cell>
          <cell r="AV148">
            <v>1191.44</v>
          </cell>
          <cell r="AW148">
            <v>173.47</v>
          </cell>
          <cell r="AX148">
            <v>22</v>
          </cell>
          <cell r="AY148">
            <v>1386.91</v>
          </cell>
        </row>
        <row r="149">
          <cell r="B149" t="str">
            <v>0771171E</v>
          </cell>
          <cell r="C149" t="str">
            <v>LP</v>
          </cell>
          <cell r="D149" t="str">
            <v>LP LYC</v>
          </cell>
          <cell r="E149" t="str">
            <v>LOUIS LUMIERE</v>
          </cell>
          <cell r="F149" t="str">
            <v>CHELLES</v>
          </cell>
          <cell r="G149" t="str">
            <v>Carolina</v>
          </cell>
          <cell r="H149" t="str">
            <v>DE-SOUSA</v>
          </cell>
          <cell r="I149" t="str">
            <v>01.57.02.65.04</v>
          </cell>
          <cell r="J149">
            <v>41</v>
          </cell>
          <cell r="K149">
            <v>939</v>
          </cell>
          <cell r="L149">
            <v>22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35</v>
          </cell>
          <cell r="S149">
            <v>108</v>
          </cell>
          <cell r="T149">
            <v>108</v>
          </cell>
          <cell r="U149">
            <v>472.5</v>
          </cell>
          <cell r="V149">
            <v>542.9</v>
          </cell>
          <cell r="W149">
            <v>455.24</v>
          </cell>
          <cell r="X149">
            <v>17</v>
          </cell>
          <cell r="Y149">
            <v>0</v>
          </cell>
          <cell r="Z149">
            <v>9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18</v>
          </cell>
          <cell r="AF149">
            <v>0</v>
          </cell>
          <cell r="AG149">
            <v>0</v>
          </cell>
          <cell r="AH149">
            <v>0</v>
          </cell>
          <cell r="AI149">
            <v>6</v>
          </cell>
          <cell r="AJ149">
            <v>0</v>
          </cell>
          <cell r="AK149">
            <v>0</v>
          </cell>
          <cell r="AL149">
            <v>6</v>
          </cell>
          <cell r="AM149">
            <v>0</v>
          </cell>
          <cell r="AN149">
            <v>0</v>
          </cell>
          <cell r="AO149">
            <v>11</v>
          </cell>
          <cell r="AP149">
            <v>0</v>
          </cell>
          <cell r="AQ149">
            <v>1769.64</v>
          </cell>
          <cell r="AR149">
            <v>18</v>
          </cell>
          <cell r="AS149">
            <v>23</v>
          </cell>
          <cell r="AT149">
            <v>0</v>
          </cell>
          <cell r="AU149">
            <v>0</v>
          </cell>
          <cell r="AV149">
            <v>1527.27</v>
          </cell>
          <cell r="AW149">
            <v>253.37</v>
          </cell>
          <cell r="AX149">
            <v>30</v>
          </cell>
          <cell r="AY149">
            <v>1810.6399999999999</v>
          </cell>
        </row>
        <row r="150">
          <cell r="B150" t="str">
            <v>0771512A</v>
          </cell>
          <cell r="C150" t="str">
            <v>LYC</v>
          </cell>
          <cell r="D150" t="str">
            <v>LGT</v>
          </cell>
          <cell r="E150" t="str">
            <v>VAN DONGEN</v>
          </cell>
          <cell r="F150" t="str">
            <v>LAGNY SUR MARNE</v>
          </cell>
          <cell r="G150" t="str">
            <v>Carolina</v>
          </cell>
          <cell r="H150" t="str">
            <v>DE-SOUSA</v>
          </cell>
          <cell r="I150" t="str">
            <v>01.57.02.65.04</v>
          </cell>
          <cell r="J150">
            <v>41</v>
          </cell>
          <cell r="K150">
            <v>1298</v>
          </cell>
          <cell r="L150">
            <v>0</v>
          </cell>
          <cell r="M150">
            <v>462</v>
          </cell>
          <cell r="N150">
            <v>476.5</v>
          </cell>
          <cell r="O150">
            <v>446.5</v>
          </cell>
          <cell r="P150">
            <v>118.5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65.95</v>
          </cell>
          <cell r="AC150">
            <v>29.63</v>
          </cell>
          <cell r="AD150">
            <v>0</v>
          </cell>
          <cell r="AE150">
            <v>12</v>
          </cell>
          <cell r="AF150">
            <v>0</v>
          </cell>
          <cell r="AG150">
            <v>0</v>
          </cell>
          <cell r="AH150">
            <v>0</v>
          </cell>
          <cell r="AI150">
            <v>4</v>
          </cell>
          <cell r="AJ150">
            <v>0</v>
          </cell>
          <cell r="AK150">
            <v>6</v>
          </cell>
          <cell r="AL150">
            <v>0</v>
          </cell>
          <cell r="AM150">
            <v>0</v>
          </cell>
          <cell r="AN150">
            <v>0</v>
          </cell>
          <cell r="AO150">
            <v>13</v>
          </cell>
          <cell r="AP150">
            <v>0</v>
          </cell>
          <cell r="AQ150">
            <v>1503.5</v>
          </cell>
          <cell r="AR150">
            <v>107.58</v>
          </cell>
          <cell r="AS150">
            <v>23</v>
          </cell>
          <cell r="AT150">
            <v>0</v>
          </cell>
          <cell r="AU150">
            <v>0</v>
          </cell>
          <cell r="AV150">
            <v>1431.2600000000002</v>
          </cell>
          <cell r="AW150">
            <v>186.82</v>
          </cell>
          <cell r="AX150">
            <v>16</v>
          </cell>
          <cell r="AY150">
            <v>1634.0800000000002</v>
          </cell>
        </row>
        <row r="151">
          <cell r="B151" t="str">
            <v>0771652C</v>
          </cell>
          <cell r="C151" t="str">
            <v>AUTRE</v>
          </cell>
          <cell r="D151" t="str">
            <v>E.D.M.</v>
          </cell>
          <cell r="E151" t="str">
            <v>LE BRASSET</v>
          </cell>
          <cell r="F151" t="str">
            <v>MEAUX</v>
          </cell>
          <cell r="G151" t="str">
            <v>Carolina</v>
          </cell>
          <cell r="H151" t="str">
            <v>DE-SOUSA</v>
          </cell>
          <cell r="I151" t="str">
            <v>01.57.02.65.04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31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31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24</v>
          </cell>
          <cell r="AW151">
            <v>7</v>
          </cell>
          <cell r="AX151">
            <v>0</v>
          </cell>
          <cell r="AY151">
            <v>31</v>
          </cell>
        </row>
        <row r="152">
          <cell r="B152" t="str">
            <v>0770923K</v>
          </cell>
          <cell r="C152" t="str">
            <v>LP</v>
          </cell>
          <cell r="D152" t="str">
            <v>SEP</v>
          </cell>
          <cell r="E152" t="str">
            <v>DU LYCEE DU GUE A TRESMES</v>
          </cell>
          <cell r="F152" t="str">
            <v>CONGIS SUR THEROUANNE</v>
          </cell>
          <cell r="G152" t="str">
            <v>Carolina</v>
          </cell>
          <cell r="H152" t="str">
            <v>DE-SOUSA</v>
          </cell>
          <cell r="I152" t="str">
            <v>01.57.02.65.04</v>
          </cell>
          <cell r="J152">
            <v>28</v>
          </cell>
          <cell r="K152">
            <v>550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35</v>
          </cell>
          <cell r="S152">
            <v>347</v>
          </cell>
          <cell r="T152">
            <v>273</v>
          </cell>
          <cell r="U152">
            <v>147.6</v>
          </cell>
          <cell r="V152">
            <v>123.7</v>
          </cell>
          <cell r="W152">
            <v>121.35</v>
          </cell>
          <cell r="X152">
            <v>160.32</v>
          </cell>
          <cell r="Y152">
            <v>0</v>
          </cell>
          <cell r="Z152">
            <v>18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9</v>
          </cell>
          <cell r="AF152">
            <v>0</v>
          </cell>
          <cell r="AG152">
            <v>0</v>
          </cell>
          <cell r="AH152">
            <v>0</v>
          </cell>
          <cell r="AI152">
            <v>6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17</v>
          </cell>
          <cell r="AP152">
            <v>0</v>
          </cell>
          <cell r="AQ152">
            <v>1225.97</v>
          </cell>
          <cell r="AR152">
            <v>9</v>
          </cell>
          <cell r="AS152">
            <v>23</v>
          </cell>
          <cell r="AT152">
            <v>0</v>
          </cell>
          <cell r="AU152">
            <v>0</v>
          </cell>
          <cell r="AV152">
            <v>1060.21</v>
          </cell>
          <cell r="AW152">
            <v>186.26</v>
          </cell>
          <cell r="AX152">
            <v>11.5</v>
          </cell>
          <cell r="AY152">
            <v>1257.97</v>
          </cell>
        </row>
        <row r="153">
          <cell r="B153" t="str">
            <v>0771658J</v>
          </cell>
          <cell r="C153" t="str">
            <v>LPO</v>
          </cell>
          <cell r="D153" t="str">
            <v>LPO LY</v>
          </cell>
          <cell r="E153" t="str">
            <v>DU GUE A TRESMES</v>
          </cell>
          <cell r="F153" t="str">
            <v>CONGIS SUR THEROUANNE</v>
          </cell>
          <cell r="G153" t="str">
            <v>Carolina</v>
          </cell>
          <cell r="H153" t="str">
            <v>DE-SOUSA</v>
          </cell>
          <cell r="I153" t="str">
            <v>01.57.02.65.04</v>
          </cell>
          <cell r="J153">
            <v>19</v>
          </cell>
          <cell r="K153">
            <v>358</v>
          </cell>
          <cell r="L153">
            <v>0</v>
          </cell>
          <cell r="M153">
            <v>69</v>
          </cell>
          <cell r="N153">
            <v>129</v>
          </cell>
          <cell r="O153">
            <v>122</v>
          </cell>
          <cell r="P153">
            <v>360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21.15</v>
          </cell>
          <cell r="AC153">
            <v>90</v>
          </cell>
          <cell r="AD153">
            <v>0</v>
          </cell>
          <cell r="AE153">
            <v>3</v>
          </cell>
          <cell r="AF153">
            <v>0</v>
          </cell>
          <cell r="AG153">
            <v>0</v>
          </cell>
          <cell r="AH153">
            <v>0</v>
          </cell>
          <cell r="AI153">
            <v>6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6</v>
          </cell>
          <cell r="AP153">
            <v>0</v>
          </cell>
          <cell r="AQ153">
            <v>680</v>
          </cell>
          <cell r="AR153">
            <v>114.15</v>
          </cell>
          <cell r="AS153">
            <v>12</v>
          </cell>
          <cell r="AT153">
            <v>0</v>
          </cell>
          <cell r="AU153">
            <v>0</v>
          </cell>
          <cell r="AV153">
            <v>674</v>
          </cell>
          <cell r="AW153">
            <v>118.65</v>
          </cell>
          <cell r="AX153">
            <v>13.5</v>
          </cell>
          <cell r="AY153">
            <v>806.15</v>
          </cell>
        </row>
        <row r="154">
          <cell r="B154" t="str">
            <v>0771763Y</v>
          </cell>
          <cell r="C154" t="str">
            <v>LYC</v>
          </cell>
          <cell r="D154" t="str">
            <v>LGT</v>
          </cell>
          <cell r="E154" t="str">
            <v>CHARLES LE CHAUVE</v>
          </cell>
          <cell r="F154" t="str">
            <v>ROISSY EN BRIE</v>
          </cell>
          <cell r="G154" t="str">
            <v>Carolina</v>
          </cell>
          <cell r="H154" t="str">
            <v>DE-SOUSA</v>
          </cell>
          <cell r="I154" t="str">
            <v>01.57.02.65.04</v>
          </cell>
          <cell r="J154">
            <v>47</v>
          </cell>
          <cell r="K154">
            <v>1623</v>
          </cell>
          <cell r="L154">
            <v>0</v>
          </cell>
          <cell r="M154">
            <v>577.5</v>
          </cell>
          <cell r="N154">
            <v>488</v>
          </cell>
          <cell r="O154">
            <v>488.5</v>
          </cell>
          <cell r="P154">
            <v>249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71.44</v>
          </cell>
          <cell r="AC154">
            <v>62.25</v>
          </cell>
          <cell r="AD154">
            <v>0</v>
          </cell>
          <cell r="AE154">
            <v>12</v>
          </cell>
          <cell r="AF154">
            <v>0</v>
          </cell>
          <cell r="AG154">
            <v>0</v>
          </cell>
          <cell r="AH154">
            <v>0</v>
          </cell>
          <cell r="AI154">
            <v>6</v>
          </cell>
          <cell r="AJ154">
            <v>0</v>
          </cell>
          <cell r="AK154">
            <v>6</v>
          </cell>
          <cell r="AL154">
            <v>0</v>
          </cell>
          <cell r="AM154">
            <v>0</v>
          </cell>
          <cell r="AN154">
            <v>0</v>
          </cell>
          <cell r="AO154">
            <v>10</v>
          </cell>
          <cell r="AP154">
            <v>0</v>
          </cell>
          <cell r="AQ154">
            <v>1803</v>
          </cell>
          <cell r="AR154">
            <v>145.69</v>
          </cell>
          <cell r="AS154">
            <v>22</v>
          </cell>
          <cell r="AT154">
            <v>0</v>
          </cell>
          <cell r="AU154">
            <v>0</v>
          </cell>
          <cell r="AV154">
            <v>1721.89</v>
          </cell>
          <cell r="AW154">
            <v>227.8</v>
          </cell>
          <cell r="AX154">
            <v>21</v>
          </cell>
          <cell r="AY154">
            <v>1970.69</v>
          </cell>
        </row>
        <row r="155">
          <cell r="B155" t="str">
            <v>0771880A</v>
          </cell>
          <cell r="C155" t="str">
            <v>LP</v>
          </cell>
          <cell r="D155" t="str">
            <v>LP</v>
          </cell>
          <cell r="E155" t="str">
            <v>CHARLES BAUDELAIRE</v>
          </cell>
          <cell r="F155" t="str">
            <v>MEAUX</v>
          </cell>
          <cell r="G155" t="str">
            <v>Carolina</v>
          </cell>
          <cell r="H155" t="str">
            <v>DE-SOUSA</v>
          </cell>
          <cell r="I155" t="str">
            <v>01.57.02.65.04</v>
          </cell>
          <cell r="J155">
            <v>31</v>
          </cell>
          <cell r="K155">
            <v>702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35</v>
          </cell>
          <cell r="S155">
            <v>37</v>
          </cell>
          <cell r="T155">
            <v>37</v>
          </cell>
          <cell r="U155">
            <v>348</v>
          </cell>
          <cell r="V155">
            <v>389.5</v>
          </cell>
          <cell r="W155">
            <v>346.5</v>
          </cell>
          <cell r="X155">
            <v>0</v>
          </cell>
          <cell r="Y155">
            <v>20</v>
          </cell>
          <cell r="Z155">
            <v>18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12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14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1231</v>
          </cell>
          <cell r="AR155">
            <v>12</v>
          </cell>
          <cell r="AS155">
            <v>14</v>
          </cell>
          <cell r="AT155">
            <v>0</v>
          </cell>
          <cell r="AU155">
            <v>0</v>
          </cell>
          <cell r="AV155">
            <v>1053.27</v>
          </cell>
          <cell r="AW155">
            <v>191.73</v>
          </cell>
          <cell r="AX155">
            <v>12</v>
          </cell>
          <cell r="AY155">
            <v>1257</v>
          </cell>
        </row>
        <row r="156">
          <cell r="B156" t="str">
            <v>0771940R</v>
          </cell>
          <cell r="C156" t="str">
            <v>LPO</v>
          </cell>
          <cell r="D156" t="str">
            <v>LPO</v>
          </cell>
          <cell r="E156" t="str">
            <v>SIMONE VEIL</v>
          </cell>
          <cell r="F156" t="str">
            <v>NOISIEL</v>
          </cell>
          <cell r="G156" t="str">
            <v>Carolina</v>
          </cell>
          <cell r="H156" t="str">
            <v>DE-SOUSA</v>
          </cell>
          <cell r="I156" t="str">
            <v>01.57.02.65.04</v>
          </cell>
          <cell r="J156">
            <v>55</v>
          </cell>
          <cell r="K156">
            <v>1537</v>
          </cell>
          <cell r="L156">
            <v>22</v>
          </cell>
          <cell r="M156">
            <v>308</v>
          </cell>
          <cell r="N156">
            <v>279</v>
          </cell>
          <cell r="O156">
            <v>322</v>
          </cell>
          <cell r="P156">
            <v>449</v>
          </cell>
          <cell r="Q156">
            <v>0</v>
          </cell>
          <cell r="R156">
            <v>35</v>
          </cell>
          <cell r="S156">
            <v>54</v>
          </cell>
          <cell r="T156">
            <v>0</v>
          </cell>
          <cell r="U156">
            <v>301.60000000000002</v>
          </cell>
          <cell r="V156">
            <v>289</v>
          </cell>
          <cell r="W156">
            <v>283.99</v>
          </cell>
          <cell r="X156">
            <v>0</v>
          </cell>
          <cell r="Y156">
            <v>0</v>
          </cell>
          <cell r="Z156">
            <v>9</v>
          </cell>
          <cell r="AA156">
            <v>0</v>
          </cell>
          <cell r="AB156">
            <v>42.32</v>
          </cell>
          <cell r="AC156">
            <v>112.25</v>
          </cell>
          <cell r="AD156">
            <v>0</v>
          </cell>
          <cell r="AE156">
            <v>18</v>
          </cell>
          <cell r="AF156">
            <v>0</v>
          </cell>
          <cell r="AG156">
            <v>0</v>
          </cell>
          <cell r="AH156">
            <v>0</v>
          </cell>
          <cell r="AI156">
            <v>6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23</v>
          </cell>
          <cell r="AP156">
            <v>0</v>
          </cell>
          <cell r="AQ156">
            <v>2352.59</v>
          </cell>
          <cell r="AR156">
            <v>172.57</v>
          </cell>
          <cell r="AS156">
            <v>29</v>
          </cell>
          <cell r="AT156">
            <v>0</v>
          </cell>
          <cell r="AU156">
            <v>0</v>
          </cell>
          <cell r="AV156">
            <v>2156.7800000000002</v>
          </cell>
          <cell r="AW156">
            <v>365.38</v>
          </cell>
          <cell r="AX156">
            <v>32</v>
          </cell>
          <cell r="AY156">
            <v>2554.1600000000003</v>
          </cell>
        </row>
        <row r="157">
          <cell r="B157" t="str">
            <v>0771995A</v>
          </cell>
          <cell r="C157" t="str">
            <v>LP</v>
          </cell>
          <cell r="D157" t="str">
            <v>LP LYC</v>
          </cell>
          <cell r="E157" t="str">
            <v>LE CHAMP DE CLAYE</v>
          </cell>
          <cell r="F157" t="str">
            <v>CLAYE SOUILLY</v>
          </cell>
          <cell r="G157" t="str">
            <v>Carolina</v>
          </cell>
          <cell r="H157" t="str">
            <v>DE-SOUSA</v>
          </cell>
          <cell r="I157" t="str">
            <v>01.57.02.65.04</v>
          </cell>
          <cell r="J157">
            <v>28</v>
          </cell>
          <cell r="K157">
            <v>633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35</v>
          </cell>
          <cell r="S157">
            <v>128</v>
          </cell>
          <cell r="T157">
            <v>128</v>
          </cell>
          <cell r="U157">
            <v>346.8</v>
          </cell>
          <cell r="V157">
            <v>325.02999999999997</v>
          </cell>
          <cell r="W157">
            <v>308.58999999999997</v>
          </cell>
          <cell r="X157">
            <v>0</v>
          </cell>
          <cell r="Y157">
            <v>0</v>
          </cell>
          <cell r="Z157">
            <v>9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12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9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9</v>
          </cell>
          <cell r="AT157">
            <v>0</v>
          </cell>
          <cell r="AU157">
            <v>0</v>
          </cell>
          <cell r="AV157">
            <v>1093.1099999999999</v>
          </cell>
          <cell r="AW157">
            <v>188.31</v>
          </cell>
          <cell r="AX157">
            <v>20</v>
          </cell>
          <cell r="AY157">
            <v>1301.4199999999998</v>
          </cell>
        </row>
        <row r="158">
          <cell r="B158" t="str">
            <v>0771996B</v>
          </cell>
          <cell r="C158" t="str">
            <v>LPO</v>
          </cell>
          <cell r="D158" t="str">
            <v>LPO</v>
          </cell>
          <cell r="E158" t="str">
            <v>HONORE DE BALZAC</v>
          </cell>
          <cell r="F158" t="str">
            <v>MITRY MORY</v>
          </cell>
          <cell r="G158" t="str">
            <v>Carolina</v>
          </cell>
          <cell r="H158" t="str">
            <v>DE-SOUSA</v>
          </cell>
          <cell r="I158" t="str">
            <v>01.57.02.65.04</v>
          </cell>
          <cell r="J158">
            <v>46</v>
          </cell>
          <cell r="K158">
            <v>1577</v>
          </cell>
          <cell r="L158">
            <v>0</v>
          </cell>
          <cell r="M158">
            <v>616</v>
          </cell>
          <cell r="N158">
            <v>517</v>
          </cell>
          <cell r="O158">
            <v>520</v>
          </cell>
          <cell r="P158">
            <v>58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67.12</v>
          </cell>
          <cell r="AC158">
            <v>14.5</v>
          </cell>
          <cell r="AD158">
            <v>0</v>
          </cell>
          <cell r="AE158">
            <v>12</v>
          </cell>
          <cell r="AF158">
            <v>0</v>
          </cell>
          <cell r="AG158">
            <v>0</v>
          </cell>
          <cell r="AH158">
            <v>0</v>
          </cell>
          <cell r="AI158">
            <v>6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6</v>
          </cell>
          <cell r="AP158">
            <v>0</v>
          </cell>
          <cell r="AQ158">
            <v>1711</v>
          </cell>
          <cell r="AR158">
            <v>93.62</v>
          </cell>
          <cell r="AS158">
            <v>18</v>
          </cell>
          <cell r="AT158">
            <v>0</v>
          </cell>
          <cell r="AU158">
            <v>0</v>
          </cell>
          <cell r="AV158">
            <v>1547.61</v>
          </cell>
          <cell r="AW158">
            <v>255.01</v>
          </cell>
          <cell r="AX158">
            <v>20</v>
          </cell>
          <cell r="AY158">
            <v>1822.62</v>
          </cell>
        </row>
        <row r="159">
          <cell r="B159" t="str">
            <v>0772120L</v>
          </cell>
          <cell r="C159" t="str">
            <v>LPO</v>
          </cell>
          <cell r="D159" t="str">
            <v>LGT</v>
          </cell>
          <cell r="E159" t="str">
            <v>JEAN MOULIN</v>
          </cell>
          <cell r="F159" t="str">
            <v>TORCY</v>
          </cell>
          <cell r="G159" t="str">
            <v>Carolina</v>
          </cell>
          <cell r="H159" t="str">
            <v>DE-SOUSA</v>
          </cell>
          <cell r="I159" t="str">
            <v>01.57.02.65.04</v>
          </cell>
          <cell r="J159">
            <v>33</v>
          </cell>
          <cell r="K159">
            <v>966</v>
          </cell>
          <cell r="L159">
            <v>0</v>
          </cell>
          <cell r="M159">
            <v>192.5</v>
          </cell>
          <cell r="N159">
            <v>189</v>
          </cell>
          <cell r="O159">
            <v>224.5</v>
          </cell>
          <cell r="P159">
            <v>209</v>
          </cell>
          <cell r="Q159">
            <v>36.5</v>
          </cell>
          <cell r="R159">
            <v>0</v>
          </cell>
          <cell r="S159">
            <v>0</v>
          </cell>
          <cell r="T159">
            <v>0</v>
          </cell>
          <cell r="U159">
            <v>106.4</v>
          </cell>
          <cell r="V159">
            <v>104.6</v>
          </cell>
          <cell r="W159">
            <v>98.45</v>
          </cell>
          <cell r="X159">
            <v>91.18</v>
          </cell>
          <cell r="Y159">
            <v>0</v>
          </cell>
          <cell r="Z159">
            <v>0</v>
          </cell>
          <cell r="AA159">
            <v>0</v>
          </cell>
          <cell r="AB159">
            <v>29.23</v>
          </cell>
          <cell r="AC159">
            <v>61.38</v>
          </cell>
          <cell r="AD159">
            <v>0</v>
          </cell>
          <cell r="AE159">
            <v>9</v>
          </cell>
          <cell r="AF159">
            <v>0</v>
          </cell>
          <cell r="AG159">
            <v>0</v>
          </cell>
          <cell r="AH159">
            <v>0</v>
          </cell>
          <cell r="AI159">
            <v>6</v>
          </cell>
          <cell r="AJ159">
            <v>0</v>
          </cell>
          <cell r="AK159">
            <v>6</v>
          </cell>
          <cell r="AL159">
            <v>2</v>
          </cell>
          <cell r="AM159">
            <v>0</v>
          </cell>
          <cell r="AN159">
            <v>2</v>
          </cell>
          <cell r="AO159">
            <v>8</v>
          </cell>
          <cell r="AP159">
            <v>0</v>
          </cell>
          <cell r="AQ159">
            <v>1252.1300000000001</v>
          </cell>
          <cell r="AR159">
            <v>99.61</v>
          </cell>
          <cell r="AS159">
            <v>24</v>
          </cell>
          <cell r="AT159">
            <v>0</v>
          </cell>
          <cell r="AU159">
            <v>0</v>
          </cell>
          <cell r="AV159">
            <v>1145.6500000000003</v>
          </cell>
          <cell r="AW159">
            <v>212.09</v>
          </cell>
          <cell r="AX159">
            <v>18</v>
          </cell>
          <cell r="AY159">
            <v>1375.7400000000002</v>
          </cell>
        </row>
        <row r="160">
          <cell r="B160" t="str">
            <v>0772223Y</v>
          </cell>
          <cell r="C160" t="str">
            <v>LPO</v>
          </cell>
          <cell r="D160" t="str">
            <v>LPO</v>
          </cell>
          <cell r="E160" t="str">
            <v>RENE DESCARTES</v>
          </cell>
          <cell r="F160" t="str">
            <v>CHAMPS SUR MARNE</v>
          </cell>
          <cell r="G160" t="str">
            <v>Carolina</v>
          </cell>
          <cell r="H160" t="str">
            <v>DE-SOUSA</v>
          </cell>
          <cell r="I160" t="str">
            <v>01.57.02.65.04</v>
          </cell>
          <cell r="J160">
            <v>24</v>
          </cell>
          <cell r="K160">
            <v>776</v>
          </cell>
          <cell r="L160">
            <v>0</v>
          </cell>
          <cell r="M160">
            <v>269.5</v>
          </cell>
          <cell r="N160">
            <v>258</v>
          </cell>
          <cell r="O160">
            <v>238</v>
          </cell>
          <cell r="P160">
            <v>206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36.04</v>
          </cell>
          <cell r="AC160">
            <v>51.5</v>
          </cell>
          <cell r="AD160">
            <v>0</v>
          </cell>
          <cell r="AE160">
            <v>9</v>
          </cell>
          <cell r="AF160">
            <v>0</v>
          </cell>
          <cell r="AG160">
            <v>0</v>
          </cell>
          <cell r="AH160">
            <v>0</v>
          </cell>
          <cell r="AI160">
            <v>6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12</v>
          </cell>
          <cell r="AP160">
            <v>0</v>
          </cell>
          <cell r="AQ160">
            <v>971.5</v>
          </cell>
          <cell r="AR160">
            <v>96.539999999999992</v>
          </cell>
          <cell r="AS160">
            <v>18</v>
          </cell>
          <cell r="AT160">
            <v>0</v>
          </cell>
          <cell r="AU160">
            <v>0</v>
          </cell>
          <cell r="AV160">
            <v>914.82999999999993</v>
          </cell>
          <cell r="AW160">
            <v>159.21</v>
          </cell>
          <cell r="AX160">
            <v>12</v>
          </cell>
          <cell r="AY160">
            <v>1086.04</v>
          </cell>
        </row>
        <row r="161">
          <cell r="B161" t="str">
            <v>0772327L</v>
          </cell>
          <cell r="C161" t="str">
            <v>LP</v>
          </cell>
          <cell r="D161" t="str">
            <v>SEP</v>
          </cell>
          <cell r="E161" t="str">
            <v>LYCEE DESCARTES</v>
          </cell>
          <cell r="F161" t="str">
            <v>CHAMPS SUR MARNE</v>
          </cell>
          <cell r="G161" t="str">
            <v>Carolina</v>
          </cell>
          <cell r="H161" t="str">
            <v>DE-SOUSA</v>
          </cell>
          <cell r="I161" t="str">
            <v>01.57.02.65.04</v>
          </cell>
          <cell r="J161">
            <v>6</v>
          </cell>
          <cell r="K161">
            <v>162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96</v>
          </cell>
          <cell r="V161">
            <v>99</v>
          </cell>
          <cell r="W161">
            <v>88.44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283.44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245.53</v>
          </cell>
          <cell r="AW161">
            <v>35.909999999999997</v>
          </cell>
          <cell r="AX161">
            <v>2</v>
          </cell>
          <cell r="AY161">
            <v>283.44</v>
          </cell>
        </row>
        <row r="162">
          <cell r="B162" t="str">
            <v>0772228D</v>
          </cell>
          <cell r="C162" t="str">
            <v>LPO</v>
          </cell>
          <cell r="D162" t="str">
            <v>LPO LY</v>
          </cell>
          <cell r="E162" t="str">
            <v>CHARLES DE GAULLE</v>
          </cell>
          <cell r="F162" t="str">
            <v>LONGPERRIER</v>
          </cell>
          <cell r="G162" t="str">
            <v>Carolina</v>
          </cell>
          <cell r="H162" t="str">
            <v>DE-SOUSA</v>
          </cell>
          <cell r="I162" t="str">
            <v>01.57.02.65.04</v>
          </cell>
          <cell r="J162">
            <v>26</v>
          </cell>
          <cell r="K162">
            <v>841</v>
          </cell>
          <cell r="L162">
            <v>0</v>
          </cell>
          <cell r="M162">
            <v>231</v>
          </cell>
          <cell r="N162">
            <v>293.5</v>
          </cell>
          <cell r="O162">
            <v>365.5</v>
          </cell>
          <cell r="P162">
            <v>60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41.98</v>
          </cell>
          <cell r="AC162">
            <v>15</v>
          </cell>
          <cell r="AD162">
            <v>0</v>
          </cell>
          <cell r="AE162">
            <v>9</v>
          </cell>
          <cell r="AF162">
            <v>0</v>
          </cell>
          <cell r="AG162">
            <v>0</v>
          </cell>
          <cell r="AH162">
            <v>0</v>
          </cell>
          <cell r="AI162">
            <v>6</v>
          </cell>
          <cell r="AJ162">
            <v>0</v>
          </cell>
          <cell r="AK162">
            <v>0</v>
          </cell>
          <cell r="AL162">
            <v>0</v>
          </cell>
          <cell r="AM162">
            <v>35</v>
          </cell>
          <cell r="AN162">
            <v>0</v>
          </cell>
          <cell r="AO162">
            <v>13</v>
          </cell>
          <cell r="AP162">
            <v>0</v>
          </cell>
          <cell r="AQ162">
            <v>950</v>
          </cell>
          <cell r="AR162">
            <v>65.97999999999999</v>
          </cell>
          <cell r="AS162">
            <v>54</v>
          </cell>
          <cell r="AT162">
            <v>0</v>
          </cell>
          <cell r="AU162">
            <v>0</v>
          </cell>
          <cell r="AV162">
            <v>929.33</v>
          </cell>
          <cell r="AW162">
            <v>130.65</v>
          </cell>
          <cell r="AX162">
            <v>10</v>
          </cell>
          <cell r="AY162">
            <v>1069.98</v>
          </cell>
        </row>
        <row r="163">
          <cell r="B163" t="str">
            <v>0772442L</v>
          </cell>
          <cell r="C163" t="str">
            <v>LP</v>
          </cell>
          <cell r="D163" t="str">
            <v>SEP</v>
          </cell>
          <cell r="E163" t="str">
            <v>LYCEE CHARLES DE GAULLE</v>
          </cell>
          <cell r="F163" t="str">
            <v>LONGPERRIER</v>
          </cell>
          <cell r="G163" t="str">
            <v>Carolina</v>
          </cell>
          <cell r="H163" t="str">
            <v>DE-SOUSA</v>
          </cell>
          <cell r="I163" t="str">
            <v>01.57.02.65.04</v>
          </cell>
          <cell r="J163">
            <v>10</v>
          </cell>
          <cell r="K163">
            <v>270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143.6</v>
          </cell>
          <cell r="V163">
            <v>152.5</v>
          </cell>
          <cell r="W163">
            <v>136.54</v>
          </cell>
          <cell r="X163">
            <v>27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3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459.64</v>
          </cell>
          <cell r="AR163">
            <v>3</v>
          </cell>
          <cell r="AS163">
            <v>0</v>
          </cell>
          <cell r="AT163">
            <v>0</v>
          </cell>
          <cell r="AU163">
            <v>0</v>
          </cell>
          <cell r="AV163">
            <v>401.94</v>
          </cell>
          <cell r="AW163">
            <v>52.7</v>
          </cell>
          <cell r="AX163">
            <v>8</v>
          </cell>
          <cell r="AY163">
            <v>462.64</v>
          </cell>
        </row>
        <row r="164">
          <cell r="B164" t="str">
            <v>0772229E</v>
          </cell>
          <cell r="C164" t="str">
            <v>LYC</v>
          </cell>
          <cell r="D164" t="str">
            <v>LGT</v>
          </cell>
          <cell r="E164" t="str">
            <v>JEAN VILAR</v>
          </cell>
          <cell r="F164" t="str">
            <v>MEAUX</v>
          </cell>
          <cell r="G164" t="str">
            <v>Carolina</v>
          </cell>
          <cell r="H164" t="str">
            <v>DE-SOUSA</v>
          </cell>
          <cell r="I164" t="str">
            <v>01.57.02.65.04</v>
          </cell>
          <cell r="J164">
            <v>50</v>
          </cell>
          <cell r="K164">
            <v>1575</v>
          </cell>
          <cell r="L164">
            <v>0</v>
          </cell>
          <cell r="M164">
            <v>539</v>
          </cell>
          <cell r="N164">
            <v>555</v>
          </cell>
          <cell r="O164">
            <v>535.5</v>
          </cell>
          <cell r="P164">
            <v>149</v>
          </cell>
          <cell r="Q164">
            <v>68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73.44</v>
          </cell>
          <cell r="AC164">
            <v>37.25</v>
          </cell>
          <cell r="AD164">
            <v>3.96</v>
          </cell>
          <cell r="AE164">
            <v>15</v>
          </cell>
          <cell r="AF164">
            <v>0</v>
          </cell>
          <cell r="AG164">
            <v>0</v>
          </cell>
          <cell r="AH164">
            <v>0</v>
          </cell>
          <cell r="AI164">
            <v>6</v>
          </cell>
          <cell r="AJ164">
            <v>0</v>
          </cell>
          <cell r="AK164">
            <v>6</v>
          </cell>
          <cell r="AL164">
            <v>0</v>
          </cell>
          <cell r="AM164">
            <v>0</v>
          </cell>
          <cell r="AN164">
            <v>0</v>
          </cell>
          <cell r="AO164">
            <v>13</v>
          </cell>
          <cell r="AP164">
            <v>0</v>
          </cell>
          <cell r="AQ164">
            <v>1846.5</v>
          </cell>
          <cell r="AR164">
            <v>129.64999999999998</v>
          </cell>
          <cell r="AS164">
            <v>25</v>
          </cell>
          <cell r="AT164">
            <v>0</v>
          </cell>
          <cell r="AU164">
            <v>0</v>
          </cell>
          <cell r="AV164">
            <v>1702.63</v>
          </cell>
          <cell r="AW164">
            <v>278.52</v>
          </cell>
          <cell r="AX164">
            <v>20</v>
          </cell>
          <cell r="AY164">
            <v>2001.15</v>
          </cell>
        </row>
        <row r="165">
          <cell r="B165" t="str">
            <v>0772276F</v>
          </cell>
          <cell r="C165" t="str">
            <v>LPO</v>
          </cell>
          <cell r="D165" t="str">
            <v>LPO LY</v>
          </cell>
          <cell r="E165" t="str">
            <v>JEHAN DE CHELLES</v>
          </cell>
          <cell r="F165" t="str">
            <v>CHELLES</v>
          </cell>
          <cell r="G165" t="str">
            <v>Carolina</v>
          </cell>
          <cell r="H165" t="str">
            <v>DE-SOUSA</v>
          </cell>
          <cell r="I165" t="str">
            <v>01.57.02.65.04</v>
          </cell>
          <cell r="J165">
            <v>33</v>
          </cell>
          <cell r="K165">
            <v>1104</v>
          </cell>
          <cell r="L165">
            <v>0</v>
          </cell>
          <cell r="M165">
            <v>462</v>
          </cell>
          <cell r="N165">
            <v>304</v>
          </cell>
          <cell r="O165">
            <v>343.5</v>
          </cell>
          <cell r="P165">
            <v>171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49.93</v>
          </cell>
          <cell r="AC165">
            <v>42.75</v>
          </cell>
          <cell r="AD165">
            <v>0</v>
          </cell>
          <cell r="AE165">
            <v>15</v>
          </cell>
          <cell r="AF165">
            <v>0</v>
          </cell>
          <cell r="AG165">
            <v>0</v>
          </cell>
          <cell r="AH165">
            <v>0</v>
          </cell>
          <cell r="AI165">
            <v>6</v>
          </cell>
          <cell r="AJ165">
            <v>0</v>
          </cell>
          <cell r="AK165">
            <v>6</v>
          </cell>
          <cell r="AL165">
            <v>0</v>
          </cell>
          <cell r="AM165">
            <v>0</v>
          </cell>
          <cell r="AN165">
            <v>0</v>
          </cell>
          <cell r="AO165">
            <v>12</v>
          </cell>
          <cell r="AP165">
            <v>0</v>
          </cell>
          <cell r="AQ165">
            <v>1280.5</v>
          </cell>
          <cell r="AR165">
            <v>107.68</v>
          </cell>
          <cell r="AS165">
            <v>24</v>
          </cell>
          <cell r="AT165">
            <v>0</v>
          </cell>
          <cell r="AU165">
            <v>0</v>
          </cell>
          <cell r="AV165">
            <v>1175.3200000000002</v>
          </cell>
          <cell r="AW165">
            <v>221.86</v>
          </cell>
          <cell r="AX165">
            <v>15</v>
          </cell>
          <cell r="AY165">
            <v>1412.1800000000003</v>
          </cell>
        </row>
        <row r="166">
          <cell r="B166" t="str">
            <v>0772668G</v>
          </cell>
          <cell r="C166" t="str">
            <v>LP</v>
          </cell>
          <cell r="D166" t="str">
            <v>SEP</v>
          </cell>
          <cell r="E166" t="str">
            <v>LPO JEHAN DE CHELLES</v>
          </cell>
          <cell r="F166" t="str">
            <v>CHELLES</v>
          </cell>
          <cell r="G166" t="str">
            <v>Carolina</v>
          </cell>
          <cell r="H166" t="str">
            <v>DE-SOUSA</v>
          </cell>
          <cell r="I166" t="str">
            <v>01.57.02.65.04</v>
          </cell>
          <cell r="J166">
            <v>10</v>
          </cell>
          <cell r="K166">
            <v>276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152.4</v>
          </cell>
          <cell r="V166">
            <v>150.9</v>
          </cell>
          <cell r="W166">
            <v>144.75</v>
          </cell>
          <cell r="X166">
            <v>27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475.05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420.02</v>
          </cell>
          <cell r="AW166">
            <v>49.03</v>
          </cell>
          <cell r="AX166">
            <v>6</v>
          </cell>
          <cell r="AY166">
            <v>475.04999999999995</v>
          </cell>
        </row>
        <row r="167">
          <cell r="B167" t="str">
            <v>0772292Y</v>
          </cell>
          <cell r="C167" t="str">
            <v>LYC</v>
          </cell>
          <cell r="D167" t="str">
            <v>LGT</v>
          </cell>
          <cell r="E167" t="str">
            <v>MARTIN LUTHER KING</v>
          </cell>
          <cell r="F167" t="str">
            <v>BUSSY ST GEORGES</v>
          </cell>
          <cell r="G167" t="str">
            <v>Carolina</v>
          </cell>
          <cell r="H167" t="str">
            <v>DE-SOUSA</v>
          </cell>
          <cell r="I167" t="str">
            <v>01.57.02.65.04</v>
          </cell>
          <cell r="J167">
            <v>38</v>
          </cell>
          <cell r="K167">
            <v>1269</v>
          </cell>
          <cell r="L167">
            <v>0</v>
          </cell>
          <cell r="M167">
            <v>423.5</v>
          </cell>
          <cell r="N167">
            <v>494</v>
          </cell>
          <cell r="O167">
            <v>473</v>
          </cell>
          <cell r="P167">
            <v>84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65.819999999999993</v>
          </cell>
          <cell r="AC167">
            <v>21</v>
          </cell>
          <cell r="AD167">
            <v>0</v>
          </cell>
          <cell r="AE167">
            <v>12</v>
          </cell>
          <cell r="AF167">
            <v>0</v>
          </cell>
          <cell r="AG167">
            <v>0</v>
          </cell>
          <cell r="AH167">
            <v>0</v>
          </cell>
          <cell r="AI167">
            <v>6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12</v>
          </cell>
          <cell r="AP167">
            <v>0</v>
          </cell>
          <cell r="AQ167">
            <v>1474.5</v>
          </cell>
          <cell r="AR167">
            <v>98.82</v>
          </cell>
          <cell r="AS167">
            <v>18</v>
          </cell>
          <cell r="AT167">
            <v>0</v>
          </cell>
          <cell r="AU167">
            <v>0</v>
          </cell>
          <cell r="AV167">
            <v>1363.81</v>
          </cell>
          <cell r="AW167">
            <v>211.51</v>
          </cell>
          <cell r="AX167">
            <v>16</v>
          </cell>
          <cell r="AY167">
            <v>1591.32</v>
          </cell>
        </row>
        <row r="168">
          <cell r="B168" t="str">
            <v>0772294A</v>
          </cell>
          <cell r="C168" t="str">
            <v>LYC</v>
          </cell>
          <cell r="D168" t="str">
            <v>LGT</v>
          </cell>
          <cell r="E168" t="str">
            <v>EMILY BRONTE</v>
          </cell>
          <cell r="F168" t="str">
            <v>LOGNES</v>
          </cell>
          <cell r="G168" t="str">
            <v>Carolina</v>
          </cell>
          <cell r="H168" t="str">
            <v>DE-SOUSA</v>
          </cell>
          <cell r="I168" t="str">
            <v>01.57.02.65.04</v>
          </cell>
          <cell r="J168">
            <v>32.5</v>
          </cell>
          <cell r="K168">
            <v>1083</v>
          </cell>
          <cell r="L168">
            <v>0</v>
          </cell>
          <cell r="M168">
            <v>346.5</v>
          </cell>
          <cell r="N168">
            <v>395</v>
          </cell>
          <cell r="O168">
            <v>382</v>
          </cell>
          <cell r="P168">
            <v>108.5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55.34</v>
          </cell>
          <cell r="AC168">
            <v>27.13</v>
          </cell>
          <cell r="AD168">
            <v>0</v>
          </cell>
          <cell r="AE168">
            <v>9</v>
          </cell>
          <cell r="AF168">
            <v>0</v>
          </cell>
          <cell r="AG168">
            <v>0</v>
          </cell>
          <cell r="AH168">
            <v>0</v>
          </cell>
          <cell r="AI168">
            <v>6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6</v>
          </cell>
          <cell r="AP168">
            <v>0</v>
          </cell>
          <cell r="AQ168">
            <v>1232</v>
          </cell>
          <cell r="AR168">
            <v>91.47</v>
          </cell>
          <cell r="AS168">
            <v>12</v>
          </cell>
          <cell r="AT168">
            <v>0</v>
          </cell>
          <cell r="AU168">
            <v>0</v>
          </cell>
          <cell r="AV168">
            <v>1197.6500000000001</v>
          </cell>
          <cell r="AW168">
            <v>126.82</v>
          </cell>
          <cell r="AX168">
            <v>11</v>
          </cell>
          <cell r="AY168">
            <v>1335.47</v>
          </cell>
        </row>
        <row r="169">
          <cell r="B169" t="str">
            <v>0772662A</v>
          </cell>
          <cell r="C169" t="str">
            <v>LYC</v>
          </cell>
          <cell r="D169" t="str">
            <v>SGT</v>
          </cell>
          <cell r="E169" t="str">
            <v>LOUIS LUMIERE</v>
          </cell>
          <cell r="F169" t="str">
            <v xml:space="preserve">CHELLES </v>
          </cell>
          <cell r="G169" t="str">
            <v>Carolina</v>
          </cell>
          <cell r="H169" t="str">
            <v>DE-SOUSA</v>
          </cell>
          <cell r="I169" t="str">
            <v>01.57.02.65.04</v>
          </cell>
          <cell r="J169">
            <v>2</v>
          </cell>
          <cell r="K169">
            <v>70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82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20.5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2</v>
          </cell>
          <cell r="AP169">
            <v>0</v>
          </cell>
          <cell r="AQ169">
            <v>82</v>
          </cell>
          <cell r="AR169">
            <v>20.5</v>
          </cell>
          <cell r="AS169">
            <v>2</v>
          </cell>
          <cell r="AT169">
            <v>0</v>
          </cell>
          <cell r="AU169">
            <v>0</v>
          </cell>
          <cell r="AV169">
            <v>88</v>
          </cell>
          <cell r="AW169">
            <v>16.5</v>
          </cell>
          <cell r="AX169">
            <v>0</v>
          </cell>
          <cell r="AY169">
            <v>104.5</v>
          </cell>
        </row>
        <row r="170">
          <cell r="B170" t="str">
            <v>0772685A</v>
          </cell>
          <cell r="C170" t="str">
            <v>LPO</v>
          </cell>
          <cell r="D170" t="str">
            <v>LPO</v>
          </cell>
          <cell r="E170" t="str">
            <v>SAMUEL BECKETT</v>
          </cell>
          <cell r="F170" t="str">
            <v>LA FERTE SOUS JOUARRE</v>
          </cell>
          <cell r="G170" t="str">
            <v>Carolina</v>
          </cell>
          <cell r="H170" t="str">
            <v>DE-SOUSA</v>
          </cell>
          <cell r="I170" t="str">
            <v>01.57.02.65.04</v>
          </cell>
          <cell r="J170">
            <v>20</v>
          </cell>
          <cell r="K170">
            <v>679</v>
          </cell>
          <cell r="L170">
            <v>0</v>
          </cell>
          <cell r="M170">
            <v>269.5</v>
          </cell>
          <cell r="N170">
            <v>220</v>
          </cell>
          <cell r="O170">
            <v>262.5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32.5</v>
          </cell>
          <cell r="AC170">
            <v>0</v>
          </cell>
          <cell r="AD170">
            <v>0</v>
          </cell>
          <cell r="AE170">
            <v>6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752</v>
          </cell>
          <cell r="AR170">
            <v>38.5</v>
          </cell>
          <cell r="AS170">
            <v>0</v>
          </cell>
          <cell r="AT170">
            <v>0</v>
          </cell>
          <cell r="AU170">
            <v>0</v>
          </cell>
          <cell r="AV170">
            <v>667.74</v>
          </cell>
          <cell r="AW170">
            <v>112.76</v>
          </cell>
          <cell r="AX170">
            <v>10</v>
          </cell>
          <cell r="AY170">
            <v>790.5</v>
          </cell>
        </row>
        <row r="171">
          <cell r="B171" t="str">
            <v>0772688D</v>
          </cell>
          <cell r="C171" t="str">
            <v>LPO</v>
          </cell>
          <cell r="D171" t="str">
            <v>LPO</v>
          </cell>
          <cell r="E171" t="str">
            <v>EMILIE DU CHATELET</v>
          </cell>
          <cell r="F171" t="str">
            <v>SERRIS</v>
          </cell>
          <cell r="G171" t="str">
            <v>Carolina</v>
          </cell>
          <cell r="H171" t="str">
            <v>DE-SOUSA</v>
          </cell>
          <cell r="I171" t="str">
            <v>01.57.02.65.04</v>
          </cell>
          <cell r="J171">
            <v>44</v>
          </cell>
          <cell r="K171">
            <v>1349</v>
          </cell>
          <cell r="L171">
            <v>22</v>
          </cell>
          <cell r="M171">
            <v>415.5</v>
          </cell>
          <cell r="N171">
            <v>374</v>
          </cell>
          <cell r="O171">
            <v>432.5</v>
          </cell>
          <cell r="P171">
            <v>134.5</v>
          </cell>
          <cell r="Q171">
            <v>0</v>
          </cell>
          <cell r="R171">
            <v>0</v>
          </cell>
          <cell r="S171">
            <v>91</v>
          </cell>
          <cell r="T171">
            <v>91</v>
          </cell>
          <cell r="U171">
            <v>49.2</v>
          </cell>
          <cell r="V171">
            <v>54.1</v>
          </cell>
          <cell r="W171">
            <v>50.76</v>
          </cell>
          <cell r="X171">
            <v>0</v>
          </cell>
          <cell r="Y171">
            <v>0</v>
          </cell>
          <cell r="Z171">
            <v>3</v>
          </cell>
          <cell r="AA171">
            <v>0</v>
          </cell>
          <cell r="AB171">
            <v>59.95</v>
          </cell>
          <cell r="AC171">
            <v>33.630000000000003</v>
          </cell>
          <cell r="AD171">
            <v>0</v>
          </cell>
          <cell r="AE171">
            <v>9</v>
          </cell>
          <cell r="AF171">
            <v>0</v>
          </cell>
          <cell r="AG171">
            <v>0</v>
          </cell>
          <cell r="AH171">
            <v>0</v>
          </cell>
          <cell r="AI171">
            <v>6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8</v>
          </cell>
          <cell r="AP171">
            <v>0</v>
          </cell>
          <cell r="AQ171">
            <v>1717.56</v>
          </cell>
          <cell r="AR171">
            <v>102.58000000000001</v>
          </cell>
          <cell r="AS171">
            <v>14</v>
          </cell>
          <cell r="AT171">
            <v>0</v>
          </cell>
          <cell r="AU171">
            <v>0</v>
          </cell>
          <cell r="AV171">
            <v>1544.8200000000002</v>
          </cell>
          <cell r="AW171">
            <v>270.32</v>
          </cell>
          <cell r="AX171">
            <v>19</v>
          </cell>
          <cell r="AY171">
            <v>1834.14</v>
          </cell>
        </row>
        <row r="172">
          <cell r="B172" t="str">
            <v>0772751X</v>
          </cell>
          <cell r="C172" t="str">
            <v>LPO</v>
          </cell>
          <cell r="D172" t="str">
            <v>LPO</v>
          </cell>
          <cell r="E172" t="str">
            <v>LPO CHARLOTTE DELBO</v>
          </cell>
          <cell r="F172" t="str">
            <v>DAMMARTIN EN GOELE</v>
          </cell>
          <cell r="G172" t="str">
            <v>Carolina</v>
          </cell>
          <cell r="H172" t="str">
            <v>DE-SOUSA</v>
          </cell>
          <cell r="I172" t="str">
            <v>01.57.02.65.04</v>
          </cell>
          <cell r="J172">
            <v>25</v>
          </cell>
          <cell r="K172">
            <v>761</v>
          </cell>
          <cell r="L172">
            <v>0</v>
          </cell>
          <cell r="M172">
            <v>269.5</v>
          </cell>
          <cell r="N172">
            <v>191.5</v>
          </cell>
          <cell r="O172">
            <v>200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108</v>
          </cell>
          <cell r="V172">
            <v>134</v>
          </cell>
          <cell r="W172">
            <v>135.25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29.18</v>
          </cell>
          <cell r="AC172">
            <v>0</v>
          </cell>
          <cell r="AD172">
            <v>0</v>
          </cell>
          <cell r="AE172">
            <v>6</v>
          </cell>
          <cell r="AF172">
            <v>0</v>
          </cell>
          <cell r="AG172">
            <v>0</v>
          </cell>
          <cell r="AH172">
            <v>0</v>
          </cell>
          <cell r="AI172">
            <v>6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7</v>
          </cell>
          <cell r="AP172">
            <v>0</v>
          </cell>
          <cell r="AQ172">
            <v>1038.25</v>
          </cell>
          <cell r="AR172">
            <v>35.18</v>
          </cell>
          <cell r="AS172">
            <v>13</v>
          </cell>
          <cell r="AT172">
            <v>0</v>
          </cell>
          <cell r="AU172">
            <v>0</v>
          </cell>
          <cell r="AV172">
            <v>976.34</v>
          </cell>
          <cell r="AW172">
            <v>100.09</v>
          </cell>
          <cell r="AX172">
            <v>10</v>
          </cell>
          <cell r="AY172">
            <v>1086.43</v>
          </cell>
        </row>
        <row r="173">
          <cell r="B173" t="str">
            <v>0770342D</v>
          </cell>
          <cell r="C173" t="str">
            <v>EREA</v>
          </cell>
          <cell r="D173" t="str">
            <v>EREA</v>
          </cell>
          <cell r="E173" t="str">
            <v>LEOPOLD BELLAN</v>
          </cell>
          <cell r="F173" t="str">
            <v>CHAMIGNY</v>
          </cell>
          <cell r="G173" t="str">
            <v>Carolina</v>
          </cell>
          <cell r="H173" t="str">
            <v>DE-SOUSA</v>
          </cell>
          <cell r="I173" t="str">
            <v>01.57.02.65.04</v>
          </cell>
          <cell r="J173">
            <v>6</v>
          </cell>
          <cell r="K173">
            <v>80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133.75</v>
          </cell>
          <cell r="T173">
            <v>133.75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3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18</v>
          </cell>
          <cell r="AM173">
            <v>15</v>
          </cell>
          <cell r="AN173">
            <v>0</v>
          </cell>
          <cell r="AO173">
            <v>0</v>
          </cell>
          <cell r="AP173">
            <v>0</v>
          </cell>
          <cell r="AQ173">
            <v>267.5</v>
          </cell>
          <cell r="AR173">
            <v>3</v>
          </cell>
          <cell r="AS173">
            <v>33</v>
          </cell>
          <cell r="AT173">
            <v>0</v>
          </cell>
          <cell r="AU173">
            <v>0</v>
          </cell>
          <cell r="AV173">
            <v>286.58999999999997</v>
          </cell>
          <cell r="AW173">
            <v>11.91</v>
          </cell>
          <cell r="AX173">
            <v>5</v>
          </cell>
          <cell r="AY173">
            <v>303.5</v>
          </cell>
        </row>
        <row r="174">
          <cell r="B174" t="str">
            <v>0930075B</v>
          </cell>
          <cell r="C174" t="str">
            <v>AUTRE</v>
          </cell>
          <cell r="D174" t="str">
            <v>E.D.M.</v>
          </cell>
          <cell r="E174" t="str">
            <v>IMP APAJH HANDICAPES MOTEURS</v>
          </cell>
          <cell r="F174" t="str">
            <v>BONDY</v>
          </cell>
          <cell r="G174" t="str">
            <v>Sarah</v>
          </cell>
          <cell r="H174" t="str">
            <v>GUYOT</v>
          </cell>
          <cell r="I174" t="str">
            <v>01.57.02.65.12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193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193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180.08</v>
          </cell>
          <cell r="AW174">
            <v>12.92</v>
          </cell>
          <cell r="AX174">
            <v>0</v>
          </cell>
          <cell r="AY174">
            <v>193</v>
          </cell>
        </row>
        <row r="175">
          <cell r="B175" t="str">
            <v>0930118Y</v>
          </cell>
          <cell r="C175" t="str">
            <v>LYC</v>
          </cell>
          <cell r="D175" t="str">
            <v>LGT</v>
          </cell>
          <cell r="E175" t="str">
            <v>JEAN RENOIR</v>
          </cell>
          <cell r="F175" t="str">
            <v>BONDY</v>
          </cell>
          <cell r="G175" t="str">
            <v>Sarah</v>
          </cell>
          <cell r="H175" t="str">
            <v>GUYOT</v>
          </cell>
          <cell r="I175" t="str">
            <v>01.57.02.65.12</v>
          </cell>
          <cell r="J175">
            <v>47</v>
          </cell>
          <cell r="K175">
            <v>1439</v>
          </cell>
          <cell r="L175">
            <v>0</v>
          </cell>
          <cell r="M175">
            <v>539</v>
          </cell>
          <cell r="N175">
            <v>510.5</v>
          </cell>
          <cell r="O175">
            <v>538.5</v>
          </cell>
          <cell r="P175">
            <v>168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70.989999999999995</v>
          </cell>
          <cell r="AC175">
            <v>42</v>
          </cell>
          <cell r="AD175">
            <v>0</v>
          </cell>
          <cell r="AE175">
            <v>15</v>
          </cell>
          <cell r="AF175">
            <v>0</v>
          </cell>
          <cell r="AG175">
            <v>0</v>
          </cell>
          <cell r="AH175">
            <v>0</v>
          </cell>
          <cell r="AI175">
            <v>6</v>
          </cell>
          <cell r="AJ175">
            <v>0</v>
          </cell>
          <cell r="AK175">
            <v>0</v>
          </cell>
          <cell r="AL175">
            <v>22</v>
          </cell>
          <cell r="AM175">
            <v>0</v>
          </cell>
          <cell r="AN175">
            <v>0</v>
          </cell>
          <cell r="AO175">
            <v>13</v>
          </cell>
          <cell r="AP175">
            <v>0</v>
          </cell>
          <cell r="AQ175">
            <v>1756</v>
          </cell>
          <cell r="AR175">
            <v>127.99</v>
          </cell>
          <cell r="AS175">
            <v>41</v>
          </cell>
          <cell r="AT175">
            <v>0</v>
          </cell>
          <cell r="AU175">
            <v>393</v>
          </cell>
          <cell r="AV175">
            <v>1661.89</v>
          </cell>
          <cell r="AW175">
            <v>238.1</v>
          </cell>
          <cell r="AX175">
            <v>25</v>
          </cell>
          <cell r="AY175">
            <v>1924.99</v>
          </cell>
        </row>
        <row r="176">
          <cell r="B176" t="str">
            <v>0930121B</v>
          </cell>
          <cell r="C176" t="str">
            <v>LPO</v>
          </cell>
          <cell r="D176" t="str">
            <v>LPO</v>
          </cell>
          <cell r="E176" t="str">
            <v>JEAN JAURES</v>
          </cell>
          <cell r="F176" t="str">
            <v>MONTREUIL</v>
          </cell>
          <cell r="G176" t="str">
            <v>Sarah</v>
          </cell>
          <cell r="H176" t="str">
            <v>GUYOT</v>
          </cell>
          <cell r="I176" t="str">
            <v>01.57.02.65.12</v>
          </cell>
          <cell r="J176">
            <v>54</v>
          </cell>
          <cell r="K176">
            <v>1693</v>
          </cell>
          <cell r="L176">
            <v>0</v>
          </cell>
          <cell r="M176">
            <v>500.5</v>
          </cell>
          <cell r="N176">
            <v>560</v>
          </cell>
          <cell r="O176">
            <v>551</v>
          </cell>
          <cell r="P176">
            <v>315</v>
          </cell>
          <cell r="Q176">
            <v>151.49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78.97</v>
          </cell>
          <cell r="AC176">
            <v>78.75</v>
          </cell>
          <cell r="AD176">
            <v>11.45</v>
          </cell>
          <cell r="AE176">
            <v>15</v>
          </cell>
          <cell r="AF176">
            <v>0</v>
          </cell>
          <cell r="AG176">
            <v>0</v>
          </cell>
          <cell r="AH176">
            <v>0</v>
          </cell>
          <cell r="AI176">
            <v>6</v>
          </cell>
          <cell r="AJ176">
            <v>9.25</v>
          </cell>
          <cell r="AK176">
            <v>9</v>
          </cell>
          <cell r="AL176">
            <v>8</v>
          </cell>
          <cell r="AM176">
            <v>44</v>
          </cell>
          <cell r="AN176">
            <v>0</v>
          </cell>
          <cell r="AO176">
            <v>15</v>
          </cell>
          <cell r="AP176">
            <v>0</v>
          </cell>
          <cell r="AQ176">
            <v>2077.9899999999998</v>
          </cell>
          <cell r="AR176">
            <v>184.17</v>
          </cell>
          <cell r="AS176">
            <v>91.25</v>
          </cell>
          <cell r="AT176">
            <v>0</v>
          </cell>
          <cell r="AU176">
            <v>411</v>
          </cell>
          <cell r="AV176">
            <v>2046.3699999999994</v>
          </cell>
          <cell r="AW176">
            <v>280.04000000000002</v>
          </cell>
          <cell r="AX176">
            <v>27</v>
          </cell>
          <cell r="AY176">
            <v>2353.4099999999994</v>
          </cell>
        </row>
        <row r="177">
          <cell r="B177" t="str">
            <v>0930122C</v>
          </cell>
          <cell r="C177" t="str">
            <v>LYC</v>
          </cell>
          <cell r="D177" t="str">
            <v>LGT LY</v>
          </cell>
          <cell r="E177" t="str">
            <v>CONDORCET</v>
          </cell>
          <cell r="F177" t="str">
            <v>MONTREUIL</v>
          </cell>
          <cell r="G177" t="str">
            <v>Sarah</v>
          </cell>
          <cell r="H177" t="str">
            <v>GUYOT</v>
          </cell>
          <cell r="I177" t="str">
            <v>01.57.02.65.12</v>
          </cell>
          <cell r="J177">
            <v>31</v>
          </cell>
          <cell r="K177">
            <v>922</v>
          </cell>
          <cell r="L177">
            <v>0</v>
          </cell>
          <cell r="M177">
            <v>346.5</v>
          </cell>
          <cell r="N177">
            <v>276</v>
          </cell>
          <cell r="O177">
            <v>316.5</v>
          </cell>
          <cell r="P177">
            <v>258.5</v>
          </cell>
          <cell r="Q177">
            <v>35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38.54</v>
          </cell>
          <cell r="AC177">
            <v>64.63</v>
          </cell>
          <cell r="AD177">
            <v>0.82</v>
          </cell>
          <cell r="AE177">
            <v>9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4.75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9</v>
          </cell>
          <cell r="AP177">
            <v>0</v>
          </cell>
          <cell r="AQ177">
            <v>1232.5</v>
          </cell>
          <cell r="AR177">
            <v>112.98999999999998</v>
          </cell>
          <cell r="AS177">
            <v>13.75</v>
          </cell>
          <cell r="AT177">
            <v>0</v>
          </cell>
          <cell r="AU177">
            <v>261</v>
          </cell>
          <cell r="AV177">
            <v>1131.27</v>
          </cell>
          <cell r="AW177">
            <v>214.97</v>
          </cell>
          <cell r="AX177">
            <v>13</v>
          </cell>
          <cell r="AY177">
            <v>1359.24</v>
          </cell>
        </row>
        <row r="178">
          <cell r="B178" t="str">
            <v>0930123D</v>
          </cell>
          <cell r="C178" t="str">
            <v>LYC</v>
          </cell>
          <cell r="D178" t="str">
            <v>LGT</v>
          </cell>
          <cell r="E178" t="str">
            <v>OLYMPE DE GOUGES</v>
          </cell>
          <cell r="F178" t="str">
            <v>NOISY LE SEC</v>
          </cell>
          <cell r="G178" t="str">
            <v>Sarah</v>
          </cell>
          <cell r="H178" t="str">
            <v>GUYOT</v>
          </cell>
          <cell r="I178" t="str">
            <v>01.57.02.65.12</v>
          </cell>
          <cell r="J178">
            <v>37</v>
          </cell>
          <cell r="K178">
            <v>1122</v>
          </cell>
          <cell r="L178">
            <v>0</v>
          </cell>
          <cell r="M178">
            <v>423.5</v>
          </cell>
          <cell r="N178">
            <v>363.5</v>
          </cell>
          <cell r="O178">
            <v>367.5</v>
          </cell>
          <cell r="P178">
            <v>152</v>
          </cell>
          <cell r="Q178">
            <v>62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53.39</v>
          </cell>
          <cell r="AC178">
            <v>38</v>
          </cell>
          <cell r="AD178">
            <v>0</v>
          </cell>
          <cell r="AE178">
            <v>9</v>
          </cell>
          <cell r="AF178">
            <v>0</v>
          </cell>
          <cell r="AG178">
            <v>0</v>
          </cell>
          <cell r="AH178">
            <v>0</v>
          </cell>
          <cell r="AI178">
            <v>6</v>
          </cell>
          <cell r="AJ178">
            <v>6.75</v>
          </cell>
          <cell r="AK178">
            <v>6</v>
          </cell>
          <cell r="AL178">
            <v>17</v>
          </cell>
          <cell r="AM178">
            <v>47</v>
          </cell>
          <cell r="AN178">
            <v>2</v>
          </cell>
          <cell r="AO178">
            <v>8</v>
          </cell>
          <cell r="AP178">
            <v>0</v>
          </cell>
          <cell r="AQ178">
            <v>1368.5</v>
          </cell>
          <cell r="AR178">
            <v>100.39</v>
          </cell>
          <cell r="AS178">
            <v>92.75</v>
          </cell>
          <cell r="AT178">
            <v>0</v>
          </cell>
          <cell r="AU178">
            <v>286</v>
          </cell>
          <cell r="AV178">
            <v>1321.92</v>
          </cell>
          <cell r="AW178">
            <v>219.72</v>
          </cell>
          <cell r="AX178">
            <v>20</v>
          </cell>
          <cell r="AY178">
            <v>1561.64</v>
          </cell>
        </row>
        <row r="179">
          <cell r="B179" t="str">
            <v>0930127H</v>
          </cell>
          <cell r="C179" t="str">
            <v>LYC</v>
          </cell>
          <cell r="D179" t="str">
            <v>LGT</v>
          </cell>
          <cell r="E179" t="str">
            <v>GEORGES CLEMENCEAU</v>
          </cell>
          <cell r="F179" t="str">
            <v>VILLEMOMBLE</v>
          </cell>
          <cell r="G179" t="str">
            <v>Sarah</v>
          </cell>
          <cell r="H179" t="str">
            <v>GUYOT</v>
          </cell>
          <cell r="I179" t="str">
            <v>01.57.02.65.12</v>
          </cell>
          <cell r="J179">
            <v>42</v>
          </cell>
          <cell r="K179">
            <v>1401</v>
          </cell>
          <cell r="L179">
            <v>0</v>
          </cell>
          <cell r="M179">
            <v>500.5</v>
          </cell>
          <cell r="N179">
            <v>440.5</v>
          </cell>
          <cell r="O179">
            <v>463.5</v>
          </cell>
          <cell r="P179">
            <v>168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66.3</v>
          </cell>
          <cell r="AC179">
            <v>42</v>
          </cell>
          <cell r="AD179">
            <v>0</v>
          </cell>
          <cell r="AE179">
            <v>12</v>
          </cell>
          <cell r="AF179">
            <v>0</v>
          </cell>
          <cell r="AG179">
            <v>0</v>
          </cell>
          <cell r="AH179">
            <v>0</v>
          </cell>
          <cell r="AI179">
            <v>6</v>
          </cell>
          <cell r="AJ179">
            <v>0</v>
          </cell>
          <cell r="AK179">
            <v>6</v>
          </cell>
          <cell r="AL179">
            <v>0</v>
          </cell>
          <cell r="AM179">
            <v>0</v>
          </cell>
          <cell r="AN179">
            <v>0</v>
          </cell>
          <cell r="AO179">
            <v>18</v>
          </cell>
          <cell r="AP179">
            <v>0</v>
          </cell>
          <cell r="AQ179">
            <v>1572.5</v>
          </cell>
          <cell r="AR179">
            <v>120.3</v>
          </cell>
          <cell r="AS179">
            <v>30</v>
          </cell>
          <cell r="AT179">
            <v>0</v>
          </cell>
          <cell r="AU179">
            <v>353</v>
          </cell>
          <cell r="AV179">
            <v>1530.99</v>
          </cell>
          <cell r="AW179">
            <v>172.81</v>
          </cell>
          <cell r="AX179">
            <v>19</v>
          </cell>
          <cell r="AY179">
            <v>1722.8</v>
          </cell>
        </row>
        <row r="180">
          <cell r="B180" t="str">
            <v>0930129K</v>
          </cell>
          <cell r="C180" t="str">
            <v>LP</v>
          </cell>
          <cell r="D180" t="str">
            <v>LP</v>
          </cell>
          <cell r="E180" t="str">
            <v>MADELEINE VIONNET</v>
          </cell>
          <cell r="F180" t="str">
            <v>BONDY</v>
          </cell>
          <cell r="G180" t="str">
            <v>Sarah</v>
          </cell>
          <cell r="H180" t="str">
            <v>GUYOT</v>
          </cell>
          <cell r="I180" t="str">
            <v>01.57.02.65.12</v>
          </cell>
          <cell r="J180">
            <v>19</v>
          </cell>
          <cell r="K180">
            <v>462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119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234.4</v>
          </cell>
          <cell r="V180">
            <v>228.3</v>
          </cell>
          <cell r="W180">
            <v>256.2</v>
          </cell>
          <cell r="X180">
            <v>0</v>
          </cell>
          <cell r="Y180">
            <v>20</v>
          </cell>
          <cell r="Z180">
            <v>0</v>
          </cell>
          <cell r="AA180">
            <v>0</v>
          </cell>
          <cell r="AB180">
            <v>0</v>
          </cell>
          <cell r="AC180">
            <v>29.75</v>
          </cell>
          <cell r="AD180">
            <v>0</v>
          </cell>
          <cell r="AE180">
            <v>6</v>
          </cell>
          <cell r="AF180">
            <v>0</v>
          </cell>
          <cell r="AG180">
            <v>0</v>
          </cell>
          <cell r="AH180">
            <v>0</v>
          </cell>
          <cell r="AI180">
            <v>4</v>
          </cell>
          <cell r="AJ180">
            <v>0</v>
          </cell>
          <cell r="AK180">
            <v>0</v>
          </cell>
          <cell r="AL180">
            <v>12</v>
          </cell>
          <cell r="AM180">
            <v>0</v>
          </cell>
          <cell r="AN180">
            <v>0</v>
          </cell>
          <cell r="AO180">
            <v>2</v>
          </cell>
          <cell r="AP180">
            <v>0</v>
          </cell>
          <cell r="AQ180">
            <v>857.90000000000009</v>
          </cell>
          <cell r="AR180">
            <v>35.75</v>
          </cell>
          <cell r="AS180">
            <v>18</v>
          </cell>
          <cell r="AT180">
            <v>235.4</v>
          </cell>
          <cell r="AU180">
            <v>0</v>
          </cell>
          <cell r="AV180">
            <v>794.38000000000011</v>
          </cell>
          <cell r="AW180">
            <v>103.27</v>
          </cell>
          <cell r="AX180">
            <v>14</v>
          </cell>
          <cell r="AY180">
            <v>911.65000000000009</v>
          </cell>
        </row>
        <row r="181">
          <cell r="B181" t="str">
            <v>0930130L</v>
          </cell>
          <cell r="C181" t="str">
            <v>LP</v>
          </cell>
          <cell r="D181" t="str">
            <v>LP LYC</v>
          </cell>
          <cell r="E181" t="str">
            <v>CONDORCET</v>
          </cell>
          <cell r="F181" t="str">
            <v>MONTREUIL</v>
          </cell>
          <cell r="G181" t="str">
            <v>Sarah</v>
          </cell>
          <cell r="H181" t="str">
            <v>GUYOT</v>
          </cell>
          <cell r="I181" t="str">
            <v>01.57.02.65.12</v>
          </cell>
          <cell r="J181">
            <v>9</v>
          </cell>
          <cell r="K181">
            <v>211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146.80000000000001</v>
          </cell>
          <cell r="V181">
            <v>146.69999999999999</v>
          </cell>
          <cell r="W181">
            <v>142.47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3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4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435.97</v>
          </cell>
          <cell r="AR181">
            <v>3</v>
          </cell>
          <cell r="AS181">
            <v>4</v>
          </cell>
          <cell r="AT181">
            <v>152.01</v>
          </cell>
          <cell r="AU181">
            <v>0</v>
          </cell>
          <cell r="AV181">
            <v>368.41</v>
          </cell>
          <cell r="AW181">
            <v>66.56</v>
          </cell>
          <cell r="AX181">
            <v>8</v>
          </cell>
          <cell r="AY181">
            <v>442.97</v>
          </cell>
        </row>
        <row r="182">
          <cell r="B182" t="str">
            <v>0930133P</v>
          </cell>
          <cell r="C182" t="str">
            <v>LP</v>
          </cell>
          <cell r="D182" t="str">
            <v>LP LYC</v>
          </cell>
          <cell r="E182" t="str">
            <v>THEODORE MONOD</v>
          </cell>
          <cell r="F182" t="str">
            <v>NOISY LE SEC</v>
          </cell>
          <cell r="G182" t="str">
            <v>Sarah</v>
          </cell>
          <cell r="H182" t="str">
            <v>GUYOT</v>
          </cell>
          <cell r="I182" t="str">
            <v>01.57.02.65.12</v>
          </cell>
          <cell r="J182">
            <v>43</v>
          </cell>
          <cell r="K182">
            <v>975</v>
          </cell>
          <cell r="L182">
            <v>22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70</v>
          </cell>
          <cell r="S182">
            <v>199</v>
          </cell>
          <cell r="T182">
            <v>192.5</v>
          </cell>
          <cell r="U182">
            <v>392</v>
          </cell>
          <cell r="V182">
            <v>519.5</v>
          </cell>
          <cell r="W182">
            <v>437.93</v>
          </cell>
          <cell r="X182">
            <v>30</v>
          </cell>
          <cell r="Y182">
            <v>0</v>
          </cell>
          <cell r="Z182">
            <v>36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15</v>
          </cell>
          <cell r="AF182">
            <v>0</v>
          </cell>
          <cell r="AG182">
            <v>0</v>
          </cell>
          <cell r="AH182">
            <v>0</v>
          </cell>
          <cell r="AI182">
            <v>6</v>
          </cell>
          <cell r="AJ182">
            <v>0</v>
          </cell>
          <cell r="AK182">
            <v>0</v>
          </cell>
          <cell r="AL182">
            <v>19</v>
          </cell>
          <cell r="AM182">
            <v>0</v>
          </cell>
          <cell r="AN182">
            <v>0</v>
          </cell>
          <cell r="AO182">
            <v>5</v>
          </cell>
          <cell r="AP182">
            <v>0</v>
          </cell>
          <cell r="AQ182">
            <v>1898.93</v>
          </cell>
          <cell r="AR182">
            <v>15</v>
          </cell>
          <cell r="AS182">
            <v>30</v>
          </cell>
          <cell r="AT182">
            <v>563.42999999999995</v>
          </cell>
          <cell r="AU182">
            <v>0</v>
          </cell>
          <cell r="AV182">
            <v>1641.0700000000002</v>
          </cell>
          <cell r="AW182">
            <v>279.86</v>
          </cell>
          <cell r="AX182">
            <v>23</v>
          </cell>
          <cell r="AY182">
            <v>1943.9300000000003</v>
          </cell>
        </row>
        <row r="183">
          <cell r="B183" t="str">
            <v>0930830X</v>
          </cell>
          <cell r="C183" t="str">
            <v>LYC</v>
          </cell>
          <cell r="D183" t="str">
            <v>LGT</v>
          </cell>
          <cell r="E183" t="str">
            <v>ALBERT SCHWEITZER</v>
          </cell>
          <cell r="F183" t="str">
            <v>LE RAINCY</v>
          </cell>
          <cell r="G183" t="str">
            <v>Sarah</v>
          </cell>
          <cell r="H183" t="str">
            <v>GUYOT</v>
          </cell>
          <cell r="I183" t="str">
            <v>01.57.02.65.12</v>
          </cell>
          <cell r="J183">
            <v>51</v>
          </cell>
          <cell r="K183">
            <v>1705</v>
          </cell>
          <cell r="L183">
            <v>0</v>
          </cell>
          <cell r="M183">
            <v>423.5</v>
          </cell>
          <cell r="N183">
            <v>406.5</v>
          </cell>
          <cell r="O183">
            <v>407.5</v>
          </cell>
          <cell r="P183">
            <v>172</v>
          </cell>
          <cell r="Q183">
            <v>574.64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63.1</v>
          </cell>
          <cell r="AC183">
            <v>43</v>
          </cell>
          <cell r="AD183">
            <v>11.62</v>
          </cell>
          <cell r="AE183">
            <v>12</v>
          </cell>
          <cell r="AF183">
            <v>0</v>
          </cell>
          <cell r="AG183">
            <v>29</v>
          </cell>
          <cell r="AH183">
            <v>0</v>
          </cell>
          <cell r="AI183">
            <v>6</v>
          </cell>
          <cell r="AJ183">
            <v>0</v>
          </cell>
          <cell r="AK183">
            <v>3</v>
          </cell>
          <cell r="AL183">
            <v>0</v>
          </cell>
          <cell r="AM183">
            <v>0</v>
          </cell>
          <cell r="AN183">
            <v>0</v>
          </cell>
          <cell r="AO183">
            <v>18</v>
          </cell>
          <cell r="AP183">
            <v>0</v>
          </cell>
          <cell r="AQ183">
            <v>1984.1399999999999</v>
          </cell>
          <cell r="AR183">
            <v>129.72</v>
          </cell>
          <cell r="AS183">
            <v>56</v>
          </cell>
          <cell r="AT183">
            <v>0</v>
          </cell>
          <cell r="AU183">
            <v>316</v>
          </cell>
          <cell r="AV183">
            <v>1866.2599999999998</v>
          </cell>
          <cell r="AW183">
            <v>288.60000000000002</v>
          </cell>
          <cell r="AX183">
            <v>15</v>
          </cell>
          <cell r="AY183">
            <v>2169.8599999999997</v>
          </cell>
        </row>
        <row r="184">
          <cell r="B184" t="str">
            <v>0930833A</v>
          </cell>
          <cell r="C184" t="str">
            <v>LPO</v>
          </cell>
          <cell r="D184" t="str">
            <v>LPO</v>
          </cell>
          <cell r="E184" t="str">
            <v>JEAN ZAY</v>
          </cell>
          <cell r="F184" t="str">
            <v>AULNAY SOUS BOIS</v>
          </cell>
          <cell r="G184" t="str">
            <v>Sarah</v>
          </cell>
          <cell r="H184" t="str">
            <v>GUYOT</v>
          </cell>
          <cell r="I184" t="str">
            <v>01.57.02.65.12</v>
          </cell>
          <cell r="J184">
            <v>47</v>
          </cell>
          <cell r="K184">
            <v>1488</v>
          </cell>
          <cell r="L184">
            <v>0</v>
          </cell>
          <cell r="M184">
            <v>577.5</v>
          </cell>
          <cell r="N184">
            <v>509</v>
          </cell>
          <cell r="O184">
            <v>499</v>
          </cell>
          <cell r="P184">
            <v>157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72.48</v>
          </cell>
          <cell r="AC184">
            <v>39.25</v>
          </cell>
          <cell r="AD184">
            <v>0</v>
          </cell>
          <cell r="AE184">
            <v>15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6</v>
          </cell>
          <cell r="AL184">
            <v>5</v>
          </cell>
          <cell r="AM184">
            <v>0</v>
          </cell>
          <cell r="AN184">
            <v>0</v>
          </cell>
          <cell r="AO184">
            <v>18</v>
          </cell>
          <cell r="AP184">
            <v>0</v>
          </cell>
          <cell r="AQ184">
            <v>1742.5</v>
          </cell>
          <cell r="AR184">
            <v>126.73</v>
          </cell>
          <cell r="AS184">
            <v>35</v>
          </cell>
          <cell r="AT184">
            <v>0</v>
          </cell>
          <cell r="AU184">
            <v>395</v>
          </cell>
          <cell r="AV184">
            <v>1648.75</v>
          </cell>
          <cell r="AW184">
            <v>232.48</v>
          </cell>
          <cell r="AX184">
            <v>23</v>
          </cell>
          <cell r="AY184">
            <v>1904.23</v>
          </cell>
        </row>
        <row r="185">
          <cell r="B185" t="str">
            <v>0930834B</v>
          </cell>
          <cell r="C185" t="str">
            <v>LYC</v>
          </cell>
          <cell r="D185" t="str">
            <v>LGT</v>
          </cell>
          <cell r="E185" t="str">
            <v>VOILLAUME</v>
          </cell>
          <cell r="F185" t="str">
            <v>AULNAY SOUS BOIS</v>
          </cell>
          <cell r="G185" t="str">
            <v>Sarah</v>
          </cell>
          <cell r="H185" t="str">
            <v>GUYOT</v>
          </cell>
          <cell r="I185" t="str">
            <v>01.57.02.65.12</v>
          </cell>
          <cell r="J185">
            <v>68</v>
          </cell>
          <cell r="K185">
            <v>2027</v>
          </cell>
          <cell r="L185">
            <v>0</v>
          </cell>
          <cell r="M185">
            <v>539</v>
          </cell>
          <cell r="N185">
            <v>535.5</v>
          </cell>
          <cell r="O185">
            <v>551.5</v>
          </cell>
          <cell r="P185">
            <v>1066</v>
          </cell>
          <cell r="Q185">
            <v>100.5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76.010000000000005</v>
          </cell>
          <cell r="AC185">
            <v>266.5</v>
          </cell>
          <cell r="AD185">
            <v>10.53</v>
          </cell>
          <cell r="AE185">
            <v>15</v>
          </cell>
          <cell r="AF185">
            <v>0</v>
          </cell>
          <cell r="AG185">
            <v>0</v>
          </cell>
          <cell r="AH185">
            <v>0</v>
          </cell>
          <cell r="AI185">
            <v>6</v>
          </cell>
          <cell r="AJ185">
            <v>0</v>
          </cell>
          <cell r="AK185">
            <v>0</v>
          </cell>
          <cell r="AL185">
            <v>72</v>
          </cell>
          <cell r="AM185">
            <v>28</v>
          </cell>
          <cell r="AN185">
            <v>0</v>
          </cell>
          <cell r="AO185">
            <v>22</v>
          </cell>
          <cell r="AP185">
            <v>0</v>
          </cell>
          <cell r="AQ185">
            <v>2792.5</v>
          </cell>
          <cell r="AR185">
            <v>368.03999999999996</v>
          </cell>
          <cell r="AS185">
            <v>128</v>
          </cell>
          <cell r="AT185">
            <v>0</v>
          </cell>
          <cell r="AU185">
            <v>422</v>
          </cell>
          <cell r="AV185">
            <v>2703.1700000000005</v>
          </cell>
          <cell r="AW185">
            <v>535.37</v>
          </cell>
          <cell r="AX185">
            <v>50</v>
          </cell>
          <cell r="AY185">
            <v>3288.5400000000004</v>
          </cell>
        </row>
        <row r="186">
          <cell r="B186" t="str">
            <v>0930846P</v>
          </cell>
          <cell r="C186" t="str">
            <v>LP</v>
          </cell>
          <cell r="D186" t="str">
            <v>LP</v>
          </cell>
          <cell r="E186" t="str">
            <v>VOILLAUME</v>
          </cell>
          <cell r="F186" t="str">
            <v>AULNAY SOUS BOIS</v>
          </cell>
          <cell r="G186" t="str">
            <v>Sarah</v>
          </cell>
          <cell r="H186" t="str">
            <v>GUYOT</v>
          </cell>
          <cell r="I186" t="str">
            <v>01.57.02.65.12</v>
          </cell>
          <cell r="J186">
            <v>17</v>
          </cell>
          <cell r="K186">
            <v>413</v>
          </cell>
          <cell r="L186">
            <v>22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35</v>
          </cell>
          <cell r="S186">
            <v>0</v>
          </cell>
          <cell r="T186">
            <v>0</v>
          </cell>
          <cell r="U186">
            <v>253.2</v>
          </cell>
          <cell r="V186">
            <v>242.7</v>
          </cell>
          <cell r="W186">
            <v>235.33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6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5</v>
          </cell>
          <cell r="AP186">
            <v>0</v>
          </cell>
          <cell r="AQ186">
            <v>788.23</v>
          </cell>
          <cell r="AR186">
            <v>6</v>
          </cell>
          <cell r="AS186">
            <v>5</v>
          </cell>
          <cell r="AT186">
            <v>278.73</v>
          </cell>
          <cell r="AU186">
            <v>0</v>
          </cell>
          <cell r="AV186">
            <v>633.65</v>
          </cell>
          <cell r="AW186">
            <v>152.58000000000001</v>
          </cell>
          <cell r="AX186">
            <v>13</v>
          </cell>
          <cell r="AY186">
            <v>799.23</v>
          </cell>
        </row>
        <row r="187">
          <cell r="B187" t="str">
            <v>0931193S</v>
          </cell>
          <cell r="C187" t="str">
            <v>LP</v>
          </cell>
          <cell r="D187" t="str">
            <v>LP LYC</v>
          </cell>
          <cell r="E187" t="str">
            <v>HELENE BOUCHER</v>
          </cell>
          <cell r="F187" t="str">
            <v>TREMBLAY EN FRANCE</v>
          </cell>
          <cell r="G187" t="str">
            <v>Sarah</v>
          </cell>
          <cell r="H187" t="str">
            <v>GUYOT</v>
          </cell>
          <cell r="I187" t="str">
            <v>01.57.02.65.12</v>
          </cell>
          <cell r="J187">
            <v>24</v>
          </cell>
          <cell r="K187">
            <v>611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35</v>
          </cell>
          <cell r="S187">
            <v>0</v>
          </cell>
          <cell r="T187">
            <v>0</v>
          </cell>
          <cell r="U187">
            <v>305.2</v>
          </cell>
          <cell r="V187">
            <v>335.57</v>
          </cell>
          <cell r="W187">
            <v>317.92</v>
          </cell>
          <cell r="X187">
            <v>54</v>
          </cell>
          <cell r="Y187">
            <v>24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9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8</v>
          </cell>
          <cell r="AM187">
            <v>0</v>
          </cell>
          <cell r="AN187">
            <v>0</v>
          </cell>
          <cell r="AO187">
            <v>5</v>
          </cell>
          <cell r="AP187">
            <v>0</v>
          </cell>
          <cell r="AQ187">
            <v>1071.69</v>
          </cell>
          <cell r="AR187">
            <v>9</v>
          </cell>
          <cell r="AS187">
            <v>13</v>
          </cell>
          <cell r="AT187">
            <v>355.19</v>
          </cell>
          <cell r="AU187">
            <v>0</v>
          </cell>
          <cell r="AV187">
            <v>957.12000000000012</v>
          </cell>
          <cell r="AW187">
            <v>120.57</v>
          </cell>
          <cell r="AX187">
            <v>16</v>
          </cell>
          <cell r="AY187">
            <v>1093.69</v>
          </cell>
        </row>
        <row r="188">
          <cell r="B188" t="str">
            <v>0931233K</v>
          </cell>
          <cell r="C188" t="str">
            <v>LP</v>
          </cell>
          <cell r="D188" t="str">
            <v>LP LYC</v>
          </cell>
          <cell r="E188" t="str">
            <v>JEAN-BAPTISTE CLEMENT</v>
          </cell>
          <cell r="F188" t="str">
            <v>GAGNY</v>
          </cell>
          <cell r="G188" t="str">
            <v>Sarah</v>
          </cell>
          <cell r="H188" t="str">
            <v>GUYOT</v>
          </cell>
          <cell r="I188" t="str">
            <v>01.57.02.65.12</v>
          </cell>
          <cell r="J188">
            <v>21</v>
          </cell>
          <cell r="K188">
            <v>497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35</v>
          </cell>
          <cell r="S188">
            <v>108</v>
          </cell>
          <cell r="T188">
            <v>91</v>
          </cell>
          <cell r="U188">
            <v>192</v>
          </cell>
          <cell r="V188">
            <v>234.5</v>
          </cell>
          <cell r="W188">
            <v>225.84</v>
          </cell>
          <cell r="X188">
            <v>0</v>
          </cell>
          <cell r="Y188">
            <v>0</v>
          </cell>
          <cell r="Z188">
            <v>18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9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17</v>
          </cell>
          <cell r="AM188">
            <v>0</v>
          </cell>
          <cell r="AN188">
            <v>0</v>
          </cell>
          <cell r="AO188">
            <v>8</v>
          </cell>
          <cell r="AP188">
            <v>0</v>
          </cell>
          <cell r="AQ188">
            <v>904.34</v>
          </cell>
          <cell r="AR188">
            <v>9</v>
          </cell>
          <cell r="AS188">
            <v>25</v>
          </cell>
          <cell r="AT188">
            <v>269.94</v>
          </cell>
          <cell r="AU188">
            <v>0</v>
          </cell>
          <cell r="AV188">
            <v>796.7</v>
          </cell>
          <cell r="AW188">
            <v>126.64</v>
          </cell>
          <cell r="AX188">
            <v>15</v>
          </cell>
          <cell r="AY188">
            <v>938.34</v>
          </cell>
        </row>
        <row r="189">
          <cell r="B189" t="str">
            <v>0932375B</v>
          </cell>
          <cell r="C189" t="str">
            <v>AUTRE</v>
          </cell>
          <cell r="D189" t="str">
            <v>EXP</v>
          </cell>
          <cell r="E189" t="str">
            <v>NOUVELLES CHANCES</v>
          </cell>
          <cell r="F189" t="str">
            <v>GAGNY</v>
          </cell>
          <cell r="G189" t="str">
            <v>Sarah</v>
          </cell>
          <cell r="H189" t="str">
            <v>GUYOT</v>
          </cell>
          <cell r="I189" t="str">
            <v>01.57.02.65.12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73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73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46</v>
          </cell>
          <cell r="AW189">
            <v>27</v>
          </cell>
          <cell r="AX189">
            <v>0</v>
          </cell>
          <cell r="AY189">
            <v>73</v>
          </cell>
        </row>
        <row r="190">
          <cell r="B190" t="str">
            <v>0931272C</v>
          </cell>
          <cell r="C190" t="str">
            <v>LYC</v>
          </cell>
          <cell r="D190" t="str">
            <v>LGT</v>
          </cell>
          <cell r="E190" t="str">
            <v>GUSTAVE EIFFEL</v>
          </cell>
          <cell r="F190" t="str">
            <v>GAGNY</v>
          </cell>
          <cell r="G190" t="str">
            <v>Sarah</v>
          </cell>
          <cell r="H190" t="str">
            <v>GUYOT</v>
          </cell>
          <cell r="I190" t="str">
            <v>01.57.02.65.12</v>
          </cell>
          <cell r="J190">
            <v>39</v>
          </cell>
          <cell r="K190">
            <v>1265</v>
          </cell>
          <cell r="L190">
            <v>0</v>
          </cell>
          <cell r="M190">
            <v>423.5</v>
          </cell>
          <cell r="N190">
            <v>424.5</v>
          </cell>
          <cell r="O190">
            <v>382</v>
          </cell>
          <cell r="P190">
            <v>341</v>
          </cell>
          <cell r="Q190">
            <v>45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59.77</v>
          </cell>
          <cell r="AC190">
            <v>96.5</v>
          </cell>
          <cell r="AD190">
            <v>0</v>
          </cell>
          <cell r="AE190">
            <v>12</v>
          </cell>
          <cell r="AF190">
            <v>0</v>
          </cell>
          <cell r="AG190">
            <v>0</v>
          </cell>
          <cell r="AH190">
            <v>0</v>
          </cell>
          <cell r="AI190">
            <v>6</v>
          </cell>
          <cell r="AJ190">
            <v>0</v>
          </cell>
          <cell r="AK190">
            <v>0</v>
          </cell>
          <cell r="AL190">
            <v>10</v>
          </cell>
          <cell r="AM190">
            <v>0</v>
          </cell>
          <cell r="AN190">
            <v>0</v>
          </cell>
          <cell r="AO190">
            <v>6</v>
          </cell>
          <cell r="AP190">
            <v>0</v>
          </cell>
          <cell r="AQ190">
            <v>1616</v>
          </cell>
          <cell r="AR190">
            <v>168.27</v>
          </cell>
          <cell r="AS190">
            <v>22</v>
          </cell>
          <cell r="AT190">
            <v>0</v>
          </cell>
          <cell r="AU190">
            <v>329</v>
          </cell>
          <cell r="AV190">
            <v>1550.4099999999999</v>
          </cell>
          <cell r="AW190">
            <v>232.86</v>
          </cell>
          <cell r="AX190">
            <v>23</v>
          </cell>
          <cell r="AY190">
            <v>1806.27</v>
          </cell>
        </row>
        <row r="191">
          <cell r="B191" t="str">
            <v>0931565W</v>
          </cell>
          <cell r="C191" t="str">
            <v>LYC</v>
          </cell>
          <cell r="D191" t="str">
            <v>LGT</v>
          </cell>
          <cell r="E191" t="str">
            <v>FLORA TRISTAN</v>
          </cell>
          <cell r="F191" t="str">
            <v>NOISY LE GRAND</v>
          </cell>
          <cell r="G191" t="str">
            <v>Sarah</v>
          </cell>
          <cell r="H191" t="str">
            <v>GUYOT</v>
          </cell>
          <cell r="I191" t="str">
            <v>01.57.02.65.12</v>
          </cell>
          <cell r="J191">
            <v>32</v>
          </cell>
          <cell r="K191">
            <v>1001</v>
          </cell>
          <cell r="L191">
            <v>0</v>
          </cell>
          <cell r="M191">
            <v>385</v>
          </cell>
          <cell r="N191">
            <v>332.5</v>
          </cell>
          <cell r="O191">
            <v>335.5</v>
          </cell>
          <cell r="P191">
            <v>147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47.38</v>
          </cell>
          <cell r="AC191">
            <v>36.75</v>
          </cell>
          <cell r="AD191">
            <v>0</v>
          </cell>
          <cell r="AE191">
            <v>9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6.75</v>
          </cell>
          <cell r="AK191">
            <v>6</v>
          </cell>
          <cell r="AL191">
            <v>0</v>
          </cell>
          <cell r="AM191">
            <v>0</v>
          </cell>
          <cell r="AN191">
            <v>2</v>
          </cell>
          <cell r="AO191">
            <v>6</v>
          </cell>
          <cell r="AP191">
            <v>0</v>
          </cell>
          <cell r="AQ191">
            <v>1200</v>
          </cell>
          <cell r="AR191">
            <v>93.13</v>
          </cell>
          <cell r="AS191">
            <v>20.75</v>
          </cell>
          <cell r="AT191">
            <v>0</v>
          </cell>
          <cell r="AU191">
            <v>269</v>
          </cell>
          <cell r="AV191">
            <v>1153.2400000000002</v>
          </cell>
          <cell r="AW191">
            <v>146.63999999999999</v>
          </cell>
          <cell r="AX191">
            <v>14</v>
          </cell>
          <cell r="AY191">
            <v>1313.88</v>
          </cell>
        </row>
        <row r="192">
          <cell r="B192" t="str">
            <v>0931584S</v>
          </cell>
          <cell r="C192" t="str">
            <v>LPO</v>
          </cell>
          <cell r="D192" t="str">
            <v>LPO</v>
          </cell>
          <cell r="E192" t="str">
            <v>JEAN ROSTAND</v>
          </cell>
          <cell r="F192" t="str">
            <v>VILLEPINTE</v>
          </cell>
          <cell r="G192" t="str">
            <v>Sarah</v>
          </cell>
          <cell r="H192" t="str">
            <v>GUYOT</v>
          </cell>
          <cell r="I192" t="str">
            <v>01.57.02.65.12</v>
          </cell>
          <cell r="J192">
            <v>42</v>
          </cell>
          <cell r="K192">
            <v>1328</v>
          </cell>
          <cell r="L192">
            <v>0</v>
          </cell>
          <cell r="M192">
            <v>500.5</v>
          </cell>
          <cell r="N192">
            <v>466.5</v>
          </cell>
          <cell r="O192">
            <v>490</v>
          </cell>
          <cell r="P192">
            <v>203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67.94</v>
          </cell>
          <cell r="AC192">
            <v>50.75</v>
          </cell>
          <cell r="AD192">
            <v>0</v>
          </cell>
          <cell r="AE192">
            <v>18</v>
          </cell>
          <cell r="AF192">
            <v>0</v>
          </cell>
          <cell r="AG192">
            <v>0</v>
          </cell>
          <cell r="AH192">
            <v>0</v>
          </cell>
          <cell r="AI192">
            <v>6</v>
          </cell>
          <cell r="AJ192">
            <v>0</v>
          </cell>
          <cell r="AK192">
            <v>0</v>
          </cell>
          <cell r="AL192">
            <v>15</v>
          </cell>
          <cell r="AM192">
            <v>0</v>
          </cell>
          <cell r="AN192">
            <v>0</v>
          </cell>
          <cell r="AO192">
            <v>14</v>
          </cell>
          <cell r="AP192">
            <v>0</v>
          </cell>
          <cell r="AQ192">
            <v>1660</v>
          </cell>
          <cell r="AR192">
            <v>136.69</v>
          </cell>
          <cell r="AS192">
            <v>35</v>
          </cell>
          <cell r="AT192">
            <v>0</v>
          </cell>
          <cell r="AU192">
            <v>391</v>
          </cell>
          <cell r="AV192">
            <v>1595.6200000000001</v>
          </cell>
          <cell r="AW192">
            <v>211.07</v>
          </cell>
          <cell r="AX192">
            <v>25</v>
          </cell>
          <cell r="AY192">
            <v>1831.69</v>
          </cell>
        </row>
        <row r="193">
          <cell r="B193" t="str">
            <v>0932228S</v>
          </cell>
          <cell r="C193" t="str">
            <v>LP</v>
          </cell>
          <cell r="D193" t="str">
            <v>SEP</v>
          </cell>
          <cell r="E193" t="str">
            <v>LYCEE JEAN ROSTAND</v>
          </cell>
          <cell r="F193" t="str">
            <v>VILLEPINTE</v>
          </cell>
          <cell r="G193" t="str">
            <v>Sarah</v>
          </cell>
          <cell r="H193" t="str">
            <v>GUYOT</v>
          </cell>
          <cell r="I193" t="str">
            <v>01.57.02.65.12</v>
          </cell>
          <cell r="J193">
            <v>3</v>
          </cell>
          <cell r="K193">
            <v>72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48.4</v>
          </cell>
          <cell r="V193">
            <v>48.7</v>
          </cell>
          <cell r="W193">
            <v>47.2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144.30000000000001</v>
          </cell>
          <cell r="AR193">
            <v>0</v>
          </cell>
          <cell r="AS193">
            <v>0</v>
          </cell>
          <cell r="AT193">
            <v>53.8</v>
          </cell>
          <cell r="AU193">
            <v>0</v>
          </cell>
          <cell r="AV193">
            <v>116.14000000000001</v>
          </cell>
          <cell r="AW193">
            <v>28.16</v>
          </cell>
          <cell r="AX193">
            <v>0</v>
          </cell>
          <cell r="AY193">
            <v>144.30000000000001</v>
          </cell>
        </row>
        <row r="194">
          <cell r="B194" t="str">
            <v>0931585T</v>
          </cell>
          <cell r="C194" t="str">
            <v>LYC</v>
          </cell>
          <cell r="D194" t="str">
            <v>LGT</v>
          </cell>
          <cell r="E194" t="str">
            <v>ANDRE BOULLOCHE</v>
          </cell>
          <cell r="F194" t="str">
            <v>LIVRY GARGAN</v>
          </cell>
          <cell r="G194" t="str">
            <v>Sarah</v>
          </cell>
          <cell r="H194" t="str">
            <v>GUYOT</v>
          </cell>
          <cell r="I194" t="str">
            <v>01.57.02.65.12</v>
          </cell>
          <cell r="J194">
            <v>41</v>
          </cell>
          <cell r="K194">
            <v>1381</v>
          </cell>
          <cell r="L194">
            <v>0</v>
          </cell>
          <cell r="M194">
            <v>423.5</v>
          </cell>
          <cell r="N194">
            <v>406.5</v>
          </cell>
          <cell r="O194">
            <v>463</v>
          </cell>
          <cell r="P194">
            <v>82</v>
          </cell>
          <cell r="Q194">
            <v>64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62.99</v>
          </cell>
          <cell r="AC194">
            <v>20.5</v>
          </cell>
          <cell r="AD194">
            <v>9.8000000000000007</v>
          </cell>
          <cell r="AE194">
            <v>9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3</v>
          </cell>
          <cell r="AL194">
            <v>0</v>
          </cell>
          <cell r="AM194">
            <v>0</v>
          </cell>
          <cell r="AN194">
            <v>0</v>
          </cell>
          <cell r="AO194">
            <v>10</v>
          </cell>
          <cell r="AP194">
            <v>0</v>
          </cell>
          <cell r="AQ194">
            <v>1439</v>
          </cell>
          <cell r="AR194">
            <v>102.29</v>
          </cell>
          <cell r="AS194">
            <v>13</v>
          </cell>
          <cell r="AT194">
            <v>0</v>
          </cell>
          <cell r="AU194">
            <v>325</v>
          </cell>
          <cell r="AV194">
            <v>1333.57</v>
          </cell>
          <cell r="AW194">
            <v>202.72</v>
          </cell>
          <cell r="AX194">
            <v>18</v>
          </cell>
          <cell r="AY194">
            <v>1554.29</v>
          </cell>
        </row>
        <row r="195">
          <cell r="B195" t="str">
            <v>0931739K</v>
          </cell>
          <cell r="C195" t="str">
            <v>LP</v>
          </cell>
          <cell r="D195" t="str">
            <v>LP</v>
          </cell>
          <cell r="E195" t="str">
            <v>JEAN MOULIN</v>
          </cell>
          <cell r="F195" t="str">
            <v>ROSNY SOUS BOIS</v>
          </cell>
          <cell r="G195" t="str">
            <v>Sarah</v>
          </cell>
          <cell r="H195" t="str">
            <v>GUYOT</v>
          </cell>
          <cell r="I195" t="str">
            <v>01.57.02.65.12</v>
          </cell>
          <cell r="J195">
            <v>29</v>
          </cell>
          <cell r="K195">
            <v>669</v>
          </cell>
          <cell r="L195">
            <v>22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162</v>
          </cell>
          <cell r="T195">
            <v>162</v>
          </cell>
          <cell r="U195">
            <v>238</v>
          </cell>
          <cell r="V195">
            <v>315.83</v>
          </cell>
          <cell r="W195">
            <v>280.56</v>
          </cell>
          <cell r="X195">
            <v>28</v>
          </cell>
          <cell r="Y195">
            <v>0</v>
          </cell>
          <cell r="Z195">
            <v>36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12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11</v>
          </cell>
          <cell r="AM195">
            <v>0</v>
          </cell>
          <cell r="AN195">
            <v>0</v>
          </cell>
          <cell r="AO195">
            <v>1</v>
          </cell>
          <cell r="AP195">
            <v>0</v>
          </cell>
          <cell r="AQ195">
            <v>1244.3899999999999</v>
          </cell>
          <cell r="AR195">
            <v>12</v>
          </cell>
          <cell r="AS195">
            <v>12</v>
          </cell>
          <cell r="AT195">
            <v>362.89</v>
          </cell>
          <cell r="AU195">
            <v>0</v>
          </cell>
          <cell r="AV195">
            <v>1103.6999999999998</v>
          </cell>
          <cell r="AW195">
            <v>152.69</v>
          </cell>
          <cell r="AX195">
            <v>12</v>
          </cell>
          <cell r="AY195">
            <v>1268.3899999999999</v>
          </cell>
        </row>
        <row r="196">
          <cell r="B196" t="str">
            <v>0931779D</v>
          </cell>
          <cell r="C196" t="str">
            <v>LPO</v>
          </cell>
          <cell r="D196" t="str">
            <v>LPO LY</v>
          </cell>
          <cell r="E196" t="str">
            <v>L'HORTICULTURE ET PAYSAGE</v>
          </cell>
          <cell r="F196" t="str">
            <v>MONTREUIL</v>
          </cell>
          <cell r="G196" t="str">
            <v>Sarah</v>
          </cell>
          <cell r="H196" t="str">
            <v>GUYOT</v>
          </cell>
          <cell r="I196" t="str">
            <v>01.57.02.65.12</v>
          </cell>
          <cell r="J196">
            <v>5</v>
          </cell>
          <cell r="K196">
            <v>118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128.75</v>
          </cell>
          <cell r="Q196">
            <v>40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32.19</v>
          </cell>
          <cell r="AD196">
            <v>19</v>
          </cell>
          <cell r="AE196">
            <v>6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9</v>
          </cell>
          <cell r="AM196">
            <v>0</v>
          </cell>
          <cell r="AN196">
            <v>0</v>
          </cell>
          <cell r="AO196">
            <v>6</v>
          </cell>
          <cell r="AP196">
            <v>0</v>
          </cell>
          <cell r="AQ196">
            <v>168.75</v>
          </cell>
          <cell r="AR196">
            <v>57.19</v>
          </cell>
          <cell r="AS196">
            <v>15</v>
          </cell>
          <cell r="AT196">
            <v>0</v>
          </cell>
          <cell r="AU196">
            <v>0</v>
          </cell>
          <cell r="AV196">
            <v>160.16</v>
          </cell>
          <cell r="AW196">
            <v>74.78</v>
          </cell>
          <cell r="AX196">
            <v>6</v>
          </cell>
          <cell r="AY196">
            <v>240.94</v>
          </cell>
        </row>
        <row r="197">
          <cell r="B197" t="str">
            <v>0932112R</v>
          </cell>
          <cell r="C197" t="str">
            <v>LP</v>
          </cell>
          <cell r="D197" t="str">
            <v>SEP</v>
          </cell>
          <cell r="E197" t="str">
            <v>LYCEE HORTICULTURE</v>
          </cell>
          <cell r="F197" t="str">
            <v>MONTREUIL</v>
          </cell>
          <cell r="G197" t="str">
            <v>Sarah</v>
          </cell>
          <cell r="H197" t="str">
            <v>GUYOT</v>
          </cell>
          <cell r="I197" t="str">
            <v>01.57.02.65.12</v>
          </cell>
          <cell r="J197">
            <v>13</v>
          </cell>
          <cell r="K197">
            <v>273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129.5</v>
          </cell>
          <cell r="T197">
            <v>123</v>
          </cell>
          <cell r="U197">
            <v>79</v>
          </cell>
          <cell r="V197">
            <v>85</v>
          </cell>
          <cell r="W197">
            <v>80.5</v>
          </cell>
          <cell r="X197">
            <v>0</v>
          </cell>
          <cell r="Y197">
            <v>0</v>
          </cell>
          <cell r="Z197">
            <v>21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518</v>
          </cell>
          <cell r="AR197">
            <v>0</v>
          </cell>
          <cell r="AS197">
            <v>0</v>
          </cell>
          <cell r="AT197">
            <v>76.5</v>
          </cell>
          <cell r="AU197">
            <v>0</v>
          </cell>
          <cell r="AV197">
            <v>464.12</v>
          </cell>
          <cell r="AW197">
            <v>48.88</v>
          </cell>
          <cell r="AX197">
            <v>5</v>
          </cell>
          <cell r="AY197">
            <v>518</v>
          </cell>
        </row>
        <row r="198">
          <cell r="B198" t="str">
            <v>0932031C</v>
          </cell>
          <cell r="C198" t="str">
            <v>LYC</v>
          </cell>
          <cell r="D198" t="str">
            <v>LGT</v>
          </cell>
          <cell r="E198" t="str">
            <v>CHARLES DE GAULLE</v>
          </cell>
          <cell r="F198" t="str">
            <v>ROSNY SOUS BOIS</v>
          </cell>
          <cell r="G198" t="str">
            <v>Sarah</v>
          </cell>
          <cell r="H198" t="str">
            <v>GUYOT</v>
          </cell>
          <cell r="I198" t="str">
            <v>01.57.02.65.12</v>
          </cell>
          <cell r="J198">
            <v>30</v>
          </cell>
          <cell r="K198">
            <v>953</v>
          </cell>
          <cell r="L198">
            <v>0</v>
          </cell>
          <cell r="M198">
            <v>423.5</v>
          </cell>
          <cell r="N198">
            <v>329</v>
          </cell>
          <cell r="O198">
            <v>290.5</v>
          </cell>
          <cell r="P198">
            <v>82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43.97</v>
          </cell>
          <cell r="AC198">
            <v>20.5</v>
          </cell>
          <cell r="AD198">
            <v>0</v>
          </cell>
          <cell r="AE198">
            <v>9</v>
          </cell>
          <cell r="AF198">
            <v>0</v>
          </cell>
          <cell r="AG198">
            <v>0</v>
          </cell>
          <cell r="AH198">
            <v>0</v>
          </cell>
          <cell r="AI198">
            <v>4</v>
          </cell>
          <cell r="AJ198">
            <v>6.75</v>
          </cell>
          <cell r="AK198">
            <v>3</v>
          </cell>
          <cell r="AL198">
            <v>6</v>
          </cell>
          <cell r="AM198">
            <v>0</v>
          </cell>
          <cell r="AN198">
            <v>0</v>
          </cell>
          <cell r="AO198">
            <v>11</v>
          </cell>
          <cell r="AP198">
            <v>0</v>
          </cell>
          <cell r="AQ198">
            <v>1125</v>
          </cell>
          <cell r="AR198">
            <v>73.47</v>
          </cell>
          <cell r="AS198">
            <v>30.75</v>
          </cell>
          <cell r="AT198">
            <v>0</v>
          </cell>
          <cell r="AU198">
            <v>267</v>
          </cell>
          <cell r="AV198">
            <v>1057.3800000000001</v>
          </cell>
          <cell r="AW198">
            <v>158.84</v>
          </cell>
          <cell r="AX198">
            <v>13</v>
          </cell>
          <cell r="AY198">
            <v>1229.22</v>
          </cell>
        </row>
        <row r="199">
          <cell r="B199" t="str">
            <v>0932046U</v>
          </cell>
          <cell r="C199" t="str">
            <v>LPO</v>
          </cell>
          <cell r="D199" t="str">
            <v>LPO LY</v>
          </cell>
          <cell r="E199" t="str">
            <v>LEONARD DE VINCI</v>
          </cell>
          <cell r="F199" t="str">
            <v>TREMBLAY EN FRANCE</v>
          </cell>
          <cell r="G199" t="str">
            <v>Sarah</v>
          </cell>
          <cell r="H199" t="str">
            <v>GUYOT</v>
          </cell>
          <cell r="I199" t="str">
            <v>01.57.02.65.12</v>
          </cell>
          <cell r="J199">
            <v>27</v>
          </cell>
          <cell r="K199">
            <v>869</v>
          </cell>
          <cell r="L199">
            <v>0</v>
          </cell>
          <cell r="M199">
            <v>423.5</v>
          </cell>
          <cell r="N199">
            <v>258</v>
          </cell>
          <cell r="O199">
            <v>266.5</v>
          </cell>
          <cell r="P199">
            <v>77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37.130000000000003</v>
          </cell>
          <cell r="AC199">
            <v>19.25</v>
          </cell>
          <cell r="AD199">
            <v>0</v>
          </cell>
          <cell r="AE199">
            <v>12</v>
          </cell>
          <cell r="AF199">
            <v>0</v>
          </cell>
          <cell r="AG199">
            <v>0</v>
          </cell>
          <cell r="AH199">
            <v>0</v>
          </cell>
          <cell r="AI199">
            <v>6</v>
          </cell>
          <cell r="AJ199">
            <v>0</v>
          </cell>
          <cell r="AK199">
            <v>0</v>
          </cell>
          <cell r="AL199">
            <v>5</v>
          </cell>
          <cell r="AM199">
            <v>0</v>
          </cell>
          <cell r="AN199">
            <v>0</v>
          </cell>
          <cell r="AO199">
            <v>14</v>
          </cell>
          <cell r="AP199">
            <v>0</v>
          </cell>
          <cell r="AQ199">
            <v>1025</v>
          </cell>
          <cell r="AR199">
            <v>68.38</v>
          </cell>
          <cell r="AS199">
            <v>25</v>
          </cell>
          <cell r="AT199">
            <v>0</v>
          </cell>
          <cell r="AU199">
            <v>248</v>
          </cell>
          <cell r="AV199">
            <v>967.75000000000011</v>
          </cell>
          <cell r="AW199">
            <v>137.63</v>
          </cell>
          <cell r="AX199">
            <v>13</v>
          </cell>
          <cell r="AY199">
            <v>1118.3800000000001</v>
          </cell>
        </row>
        <row r="200">
          <cell r="B200" t="str">
            <v>0932115U</v>
          </cell>
          <cell r="C200" t="str">
            <v>LP</v>
          </cell>
          <cell r="D200" t="str">
            <v>SEP</v>
          </cell>
          <cell r="E200" t="str">
            <v>LYCEE LEONARD DE VINCI</v>
          </cell>
          <cell r="F200" t="str">
            <v>TREMBLAY EN FRANCE</v>
          </cell>
          <cell r="G200" t="str">
            <v>Sarah</v>
          </cell>
          <cell r="H200" t="str">
            <v>GUYOT</v>
          </cell>
          <cell r="I200" t="str">
            <v>01.57.02.65.12</v>
          </cell>
          <cell r="J200">
            <v>8</v>
          </cell>
          <cell r="K200">
            <v>198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96</v>
          </cell>
          <cell r="V200">
            <v>136.5</v>
          </cell>
          <cell r="W200">
            <v>132.38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364.88</v>
          </cell>
          <cell r="AR200">
            <v>0</v>
          </cell>
          <cell r="AS200">
            <v>0</v>
          </cell>
          <cell r="AT200">
            <v>123.38</v>
          </cell>
          <cell r="AU200">
            <v>0</v>
          </cell>
          <cell r="AV200">
            <v>295.85000000000002</v>
          </cell>
          <cell r="AW200">
            <v>63.03</v>
          </cell>
          <cell r="AX200">
            <v>6</v>
          </cell>
          <cell r="AY200">
            <v>364.88</v>
          </cell>
        </row>
        <row r="201">
          <cell r="B201" t="str">
            <v>0932047V</v>
          </cell>
          <cell r="C201" t="str">
            <v>LPO</v>
          </cell>
          <cell r="D201" t="str">
            <v>LPO</v>
          </cell>
          <cell r="E201" t="str">
            <v>EVARISTE GALOIS</v>
          </cell>
          <cell r="F201" t="str">
            <v>NOISY LE GRAND</v>
          </cell>
          <cell r="G201" t="str">
            <v>Sarah</v>
          </cell>
          <cell r="H201" t="str">
            <v>GUYOT</v>
          </cell>
          <cell r="I201" t="str">
            <v>01.57.02.65.12</v>
          </cell>
          <cell r="J201">
            <v>33</v>
          </cell>
          <cell r="K201">
            <v>1026</v>
          </cell>
          <cell r="L201">
            <v>0</v>
          </cell>
          <cell r="M201">
            <v>346.5</v>
          </cell>
          <cell r="N201">
            <v>345</v>
          </cell>
          <cell r="O201">
            <v>362</v>
          </cell>
          <cell r="P201">
            <v>206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53.93</v>
          </cell>
          <cell r="AC201">
            <v>51.5</v>
          </cell>
          <cell r="AD201">
            <v>0</v>
          </cell>
          <cell r="AE201">
            <v>9</v>
          </cell>
          <cell r="AF201">
            <v>0</v>
          </cell>
          <cell r="AG201">
            <v>0</v>
          </cell>
          <cell r="AH201">
            <v>19.5</v>
          </cell>
          <cell r="AI201">
            <v>6</v>
          </cell>
          <cell r="AJ201">
            <v>0</v>
          </cell>
          <cell r="AK201">
            <v>0</v>
          </cell>
          <cell r="AL201">
            <v>0</v>
          </cell>
          <cell r="AM201">
            <v>9</v>
          </cell>
          <cell r="AN201">
            <v>0</v>
          </cell>
          <cell r="AO201">
            <v>15</v>
          </cell>
          <cell r="AP201">
            <v>0</v>
          </cell>
          <cell r="AQ201">
            <v>1259.5</v>
          </cell>
          <cell r="AR201">
            <v>114.43</v>
          </cell>
          <cell r="AS201">
            <v>49.5</v>
          </cell>
          <cell r="AT201">
            <v>0</v>
          </cell>
          <cell r="AU201">
            <v>276</v>
          </cell>
          <cell r="AV201">
            <v>1247.75</v>
          </cell>
          <cell r="AW201">
            <v>162.68</v>
          </cell>
          <cell r="AX201">
            <v>13</v>
          </cell>
          <cell r="AY201">
            <v>1423.43</v>
          </cell>
        </row>
        <row r="202">
          <cell r="B202" t="str">
            <v>0932113S</v>
          </cell>
          <cell r="C202" t="str">
            <v>LP</v>
          </cell>
          <cell r="D202" t="str">
            <v>SEP</v>
          </cell>
          <cell r="E202" t="str">
            <v>LYCEE EVARISTE GALOIS</v>
          </cell>
          <cell r="F202" t="str">
            <v>NOISY LE GRAND</v>
          </cell>
          <cell r="G202" t="str">
            <v>Sarah</v>
          </cell>
          <cell r="H202" t="str">
            <v>GUYOT</v>
          </cell>
          <cell r="I202" t="str">
            <v>01.57.02.65.12</v>
          </cell>
          <cell r="J202">
            <v>6</v>
          </cell>
          <cell r="K202">
            <v>150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96</v>
          </cell>
          <cell r="V202">
            <v>91</v>
          </cell>
          <cell r="W202">
            <v>89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3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6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276</v>
          </cell>
          <cell r="AR202">
            <v>3</v>
          </cell>
          <cell r="AS202">
            <v>6</v>
          </cell>
          <cell r="AT202">
            <v>95</v>
          </cell>
          <cell r="AU202">
            <v>0</v>
          </cell>
          <cell r="AV202">
            <v>235.77</v>
          </cell>
          <cell r="AW202">
            <v>43.23</v>
          </cell>
          <cell r="AX202">
            <v>6</v>
          </cell>
          <cell r="AY202">
            <v>285</v>
          </cell>
        </row>
        <row r="203">
          <cell r="B203" t="str">
            <v>0932048W</v>
          </cell>
          <cell r="C203" t="str">
            <v>LPO</v>
          </cell>
          <cell r="D203" t="str">
            <v>LPO</v>
          </cell>
          <cell r="E203" t="str">
            <v>BLAISE CENDRARS</v>
          </cell>
          <cell r="F203" t="str">
            <v>SEVRAN</v>
          </cell>
          <cell r="G203" t="str">
            <v>Sarah</v>
          </cell>
          <cell r="H203" t="str">
            <v>GUYOT</v>
          </cell>
          <cell r="I203" t="str">
            <v>01.57.02.65.12</v>
          </cell>
          <cell r="J203">
            <v>30</v>
          </cell>
          <cell r="K203">
            <v>941</v>
          </cell>
          <cell r="L203">
            <v>0</v>
          </cell>
          <cell r="M203">
            <v>423.5</v>
          </cell>
          <cell r="N203">
            <v>371.5</v>
          </cell>
          <cell r="O203">
            <v>340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47.29</v>
          </cell>
          <cell r="AC203">
            <v>0</v>
          </cell>
          <cell r="AD203">
            <v>0</v>
          </cell>
          <cell r="AE203">
            <v>15</v>
          </cell>
          <cell r="AF203">
            <v>0</v>
          </cell>
          <cell r="AG203">
            <v>0</v>
          </cell>
          <cell r="AH203">
            <v>0</v>
          </cell>
          <cell r="AI203">
            <v>6</v>
          </cell>
          <cell r="AJ203">
            <v>0</v>
          </cell>
          <cell r="AK203">
            <v>3</v>
          </cell>
          <cell r="AL203">
            <v>28</v>
          </cell>
          <cell r="AM203">
            <v>0</v>
          </cell>
          <cell r="AN203">
            <v>0</v>
          </cell>
          <cell r="AO203">
            <v>11</v>
          </cell>
          <cell r="AP203">
            <v>0</v>
          </cell>
          <cell r="AQ203">
            <v>1135</v>
          </cell>
          <cell r="AR203">
            <v>62.29</v>
          </cell>
          <cell r="AS203">
            <v>48</v>
          </cell>
          <cell r="AT203">
            <v>0</v>
          </cell>
          <cell r="AU203">
            <v>289</v>
          </cell>
          <cell r="AV203">
            <v>1029.51</v>
          </cell>
          <cell r="AW203">
            <v>193.78</v>
          </cell>
          <cell r="AX203">
            <v>22</v>
          </cell>
          <cell r="AY203">
            <v>1245.29</v>
          </cell>
        </row>
        <row r="204">
          <cell r="B204" t="str">
            <v>0932236A</v>
          </cell>
          <cell r="C204" t="str">
            <v>LP</v>
          </cell>
          <cell r="D204" t="str">
            <v>SEP</v>
          </cell>
          <cell r="E204" t="str">
            <v>LYCEE BLAISE CENDRARS</v>
          </cell>
          <cell r="F204" t="str">
            <v>SEVRAN</v>
          </cell>
          <cell r="G204" t="str">
            <v>Sarah</v>
          </cell>
          <cell r="H204" t="str">
            <v>GUYOT</v>
          </cell>
          <cell r="I204" t="str">
            <v>01.57.02.65.12</v>
          </cell>
          <cell r="J204">
            <v>11</v>
          </cell>
          <cell r="K204">
            <v>249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54</v>
          </cell>
          <cell r="T204">
            <v>54</v>
          </cell>
          <cell r="U204">
            <v>133.19999999999999</v>
          </cell>
          <cell r="V204">
            <v>126.9</v>
          </cell>
          <cell r="W204">
            <v>134.18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502.28000000000003</v>
          </cell>
          <cell r="AR204">
            <v>0</v>
          </cell>
          <cell r="AS204">
            <v>0</v>
          </cell>
          <cell r="AT204">
            <v>156.78</v>
          </cell>
          <cell r="AU204">
            <v>0</v>
          </cell>
          <cell r="AV204">
            <v>444.96000000000004</v>
          </cell>
          <cell r="AW204">
            <v>55.32</v>
          </cell>
          <cell r="AX204">
            <v>2</v>
          </cell>
          <cell r="AY204">
            <v>502.28000000000003</v>
          </cell>
        </row>
        <row r="205">
          <cell r="B205" t="str">
            <v>0930131M</v>
          </cell>
          <cell r="C205" t="str">
            <v>LP</v>
          </cell>
          <cell r="D205" t="str">
            <v>SEP</v>
          </cell>
          <cell r="E205" t="str">
            <v>LYCEE EUGENIE COTTON</v>
          </cell>
          <cell r="F205" t="str">
            <v>MONTREUIL</v>
          </cell>
          <cell r="G205" t="str">
            <v>Sarah</v>
          </cell>
          <cell r="H205" t="str">
            <v>GUYOT</v>
          </cell>
          <cell r="I205" t="str">
            <v>01.57.02.65.12</v>
          </cell>
          <cell r="J205">
            <v>19</v>
          </cell>
          <cell r="K205">
            <v>429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37</v>
          </cell>
          <cell r="T205">
            <v>37</v>
          </cell>
          <cell r="U205">
            <v>222</v>
          </cell>
          <cell r="V205">
            <v>269</v>
          </cell>
          <cell r="W205">
            <v>240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9</v>
          </cell>
          <cell r="AF205">
            <v>0</v>
          </cell>
          <cell r="AG205">
            <v>0</v>
          </cell>
          <cell r="AH205">
            <v>0</v>
          </cell>
          <cell r="AI205">
            <v>4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805</v>
          </cell>
          <cell r="AR205">
            <v>9</v>
          </cell>
          <cell r="AS205">
            <v>4</v>
          </cell>
          <cell r="AT205">
            <v>218</v>
          </cell>
          <cell r="AU205">
            <v>0</v>
          </cell>
          <cell r="AV205">
            <v>739.29</v>
          </cell>
          <cell r="AW205">
            <v>77.709999999999994</v>
          </cell>
          <cell r="AX205">
            <v>1</v>
          </cell>
          <cell r="AY205">
            <v>818</v>
          </cell>
        </row>
        <row r="206">
          <cell r="B206" t="str">
            <v>0932116V</v>
          </cell>
          <cell r="C206" t="str">
            <v>LPO</v>
          </cell>
          <cell r="D206" t="str">
            <v>LPO LY</v>
          </cell>
          <cell r="E206" t="str">
            <v>EUGENIE COTTON</v>
          </cell>
          <cell r="F206" t="str">
            <v>MONTREUIL</v>
          </cell>
          <cell r="G206" t="str">
            <v>Sarah</v>
          </cell>
          <cell r="H206" t="str">
            <v>GUYOT</v>
          </cell>
          <cell r="I206" t="str">
            <v>01.57.02.65.12</v>
          </cell>
          <cell r="J206">
            <v>21</v>
          </cell>
          <cell r="K206">
            <v>402</v>
          </cell>
          <cell r="L206">
            <v>0</v>
          </cell>
          <cell r="M206">
            <v>77</v>
          </cell>
          <cell r="N206">
            <v>131</v>
          </cell>
          <cell r="O206">
            <v>128</v>
          </cell>
          <cell r="P206">
            <v>266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16.04</v>
          </cell>
          <cell r="AC206">
            <v>66.5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2</v>
          </cell>
          <cell r="AM206">
            <v>0</v>
          </cell>
          <cell r="AN206">
            <v>0</v>
          </cell>
          <cell r="AO206">
            <v>5</v>
          </cell>
          <cell r="AP206">
            <v>0</v>
          </cell>
          <cell r="AQ206">
            <v>602</v>
          </cell>
          <cell r="AR206">
            <v>82.539999999999992</v>
          </cell>
          <cell r="AS206">
            <v>7</v>
          </cell>
          <cell r="AT206">
            <v>0</v>
          </cell>
          <cell r="AU206">
            <v>94</v>
          </cell>
          <cell r="AV206">
            <v>564.88</v>
          </cell>
          <cell r="AW206">
            <v>114.66</v>
          </cell>
          <cell r="AX206">
            <v>12</v>
          </cell>
          <cell r="AY206">
            <v>691.54</v>
          </cell>
        </row>
        <row r="207">
          <cell r="B207" t="str">
            <v>0931234L</v>
          </cell>
          <cell r="C207" t="str">
            <v>LP</v>
          </cell>
          <cell r="D207" t="str">
            <v>SEP</v>
          </cell>
          <cell r="E207" t="str">
            <v>LYCEE EUGENE HENAFF</v>
          </cell>
          <cell r="F207" t="str">
            <v>BAGNOLET</v>
          </cell>
          <cell r="G207" t="str">
            <v>Sarah</v>
          </cell>
          <cell r="H207" t="str">
            <v>GUYOT</v>
          </cell>
          <cell r="I207" t="str">
            <v>01.57.02.65.12</v>
          </cell>
          <cell r="J207">
            <v>26</v>
          </cell>
          <cell r="K207">
            <v>540</v>
          </cell>
          <cell r="L207">
            <v>22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145</v>
          </cell>
          <cell r="T207">
            <v>145</v>
          </cell>
          <cell r="U207">
            <v>231.6</v>
          </cell>
          <cell r="V207">
            <v>229.7</v>
          </cell>
          <cell r="W207">
            <v>220.33</v>
          </cell>
          <cell r="X207">
            <v>125.24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12</v>
          </cell>
          <cell r="AF207">
            <v>0</v>
          </cell>
          <cell r="AG207">
            <v>0</v>
          </cell>
          <cell r="AH207">
            <v>0</v>
          </cell>
          <cell r="AI207">
            <v>4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1118.8699999999999</v>
          </cell>
          <cell r="AR207">
            <v>12</v>
          </cell>
          <cell r="AS207">
            <v>4</v>
          </cell>
          <cell r="AT207">
            <v>287.83</v>
          </cell>
          <cell r="AU207">
            <v>0</v>
          </cell>
          <cell r="AV207">
            <v>995.44999999999993</v>
          </cell>
          <cell r="AW207">
            <v>130.41999999999999</v>
          </cell>
          <cell r="AX207">
            <v>9</v>
          </cell>
          <cell r="AY207">
            <v>1134.8699999999999</v>
          </cell>
        </row>
        <row r="208">
          <cell r="B208" t="str">
            <v>0932119Y</v>
          </cell>
          <cell r="C208" t="str">
            <v>LPO</v>
          </cell>
          <cell r="D208" t="str">
            <v>LPO LY</v>
          </cell>
          <cell r="E208" t="str">
            <v>EUGENE HENAFF</v>
          </cell>
          <cell r="F208" t="str">
            <v>BAGNOLET</v>
          </cell>
          <cell r="G208" t="str">
            <v>Sarah</v>
          </cell>
          <cell r="H208" t="str">
            <v>GUYOT</v>
          </cell>
          <cell r="I208" t="str">
            <v>01.57.02.65.12</v>
          </cell>
          <cell r="J208">
            <v>22</v>
          </cell>
          <cell r="K208">
            <v>665</v>
          </cell>
          <cell r="L208">
            <v>0</v>
          </cell>
          <cell r="M208">
            <v>308</v>
          </cell>
          <cell r="N208">
            <v>265</v>
          </cell>
          <cell r="O208">
            <v>273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40.619999999999997</v>
          </cell>
          <cell r="AC208">
            <v>0</v>
          </cell>
          <cell r="AD208">
            <v>0</v>
          </cell>
          <cell r="AE208">
            <v>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6</v>
          </cell>
          <cell r="AM208">
            <v>0</v>
          </cell>
          <cell r="AN208">
            <v>0</v>
          </cell>
          <cell r="AO208">
            <v>15</v>
          </cell>
          <cell r="AP208">
            <v>0</v>
          </cell>
          <cell r="AQ208">
            <v>846</v>
          </cell>
          <cell r="AR208">
            <v>43.62</v>
          </cell>
          <cell r="AS208">
            <v>21</v>
          </cell>
          <cell r="AT208">
            <v>0</v>
          </cell>
          <cell r="AU208">
            <v>223</v>
          </cell>
          <cell r="AV208">
            <v>779.74</v>
          </cell>
          <cell r="AW208">
            <v>109.88</v>
          </cell>
          <cell r="AX208">
            <v>21</v>
          </cell>
          <cell r="AY208">
            <v>910.62</v>
          </cell>
        </row>
        <row r="209">
          <cell r="B209" t="str">
            <v>0931386B</v>
          </cell>
          <cell r="C209" t="str">
            <v>LP</v>
          </cell>
          <cell r="D209" t="str">
            <v>SEP</v>
          </cell>
          <cell r="E209" t="str">
            <v>LYCEE HENRI SELLIER</v>
          </cell>
          <cell r="F209" t="str">
            <v>LIVRY GARGAN</v>
          </cell>
          <cell r="G209" t="str">
            <v>Sarah</v>
          </cell>
          <cell r="H209" t="str">
            <v>GUYOT</v>
          </cell>
          <cell r="I209" t="str">
            <v>01.57.02.65.12</v>
          </cell>
          <cell r="J209">
            <v>19</v>
          </cell>
          <cell r="K209">
            <v>492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250</v>
          </cell>
          <cell r="V209">
            <v>250.83</v>
          </cell>
          <cell r="W209">
            <v>236</v>
          </cell>
          <cell r="X209">
            <v>75</v>
          </cell>
          <cell r="Y209">
            <v>24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6</v>
          </cell>
          <cell r="AF209">
            <v>0</v>
          </cell>
          <cell r="AG209">
            <v>0</v>
          </cell>
          <cell r="AH209">
            <v>0</v>
          </cell>
          <cell r="AI209">
            <v>6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835.83</v>
          </cell>
          <cell r="AR209">
            <v>6</v>
          </cell>
          <cell r="AS209">
            <v>6</v>
          </cell>
          <cell r="AT209">
            <v>284.33</v>
          </cell>
          <cell r="AU209">
            <v>0</v>
          </cell>
          <cell r="AV209">
            <v>721.11</v>
          </cell>
          <cell r="AW209">
            <v>115.72</v>
          </cell>
          <cell r="AX209">
            <v>11</v>
          </cell>
          <cell r="AY209">
            <v>847.83</v>
          </cell>
        </row>
        <row r="210">
          <cell r="B210" t="str">
            <v>0932120Z</v>
          </cell>
          <cell r="C210" t="str">
            <v>LPO</v>
          </cell>
          <cell r="D210" t="str">
            <v>LPO</v>
          </cell>
          <cell r="E210" t="str">
            <v>HENRI SELLIER</v>
          </cell>
          <cell r="F210" t="str">
            <v>LIVRY GARGAN</v>
          </cell>
          <cell r="G210" t="str">
            <v>Sarah</v>
          </cell>
          <cell r="H210" t="str">
            <v>GUYOT</v>
          </cell>
          <cell r="I210" t="str">
            <v>01.57.02.65.12</v>
          </cell>
          <cell r="J210">
            <v>24</v>
          </cell>
          <cell r="K210">
            <v>688</v>
          </cell>
          <cell r="L210">
            <v>22</v>
          </cell>
          <cell r="M210">
            <v>269.5</v>
          </cell>
          <cell r="N210">
            <v>331</v>
          </cell>
          <cell r="O210">
            <v>209</v>
          </cell>
          <cell r="P210">
            <v>86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37.5</v>
          </cell>
          <cell r="AC210">
            <v>21.5</v>
          </cell>
          <cell r="AD210">
            <v>0</v>
          </cell>
          <cell r="AE210">
            <v>6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6</v>
          </cell>
          <cell r="AL210">
            <v>10</v>
          </cell>
          <cell r="AM210">
            <v>0</v>
          </cell>
          <cell r="AN210">
            <v>0</v>
          </cell>
          <cell r="AO210">
            <v>13</v>
          </cell>
          <cell r="AP210">
            <v>0</v>
          </cell>
          <cell r="AQ210">
            <v>917.5</v>
          </cell>
          <cell r="AR210">
            <v>65</v>
          </cell>
          <cell r="AS210">
            <v>29</v>
          </cell>
          <cell r="AT210">
            <v>0</v>
          </cell>
          <cell r="AU210">
            <v>202</v>
          </cell>
          <cell r="AV210">
            <v>854.96</v>
          </cell>
          <cell r="AW210">
            <v>142.54</v>
          </cell>
          <cell r="AX210">
            <v>14</v>
          </cell>
          <cell r="AY210">
            <v>1011.5</v>
          </cell>
        </row>
        <row r="211">
          <cell r="B211" t="str">
            <v>0930142Z</v>
          </cell>
          <cell r="C211" t="str">
            <v>LP</v>
          </cell>
          <cell r="D211" t="str">
            <v>SEP</v>
          </cell>
          <cell r="E211" t="str">
            <v>LYCEE BLAISE PASCAL</v>
          </cell>
          <cell r="F211" t="str">
            <v>VILLEMOMBLE</v>
          </cell>
          <cell r="G211" t="str">
            <v>Sarah</v>
          </cell>
          <cell r="H211" t="str">
            <v>GUYOT</v>
          </cell>
          <cell r="I211" t="str">
            <v>01.57.02.65.12</v>
          </cell>
          <cell r="J211">
            <v>10</v>
          </cell>
          <cell r="K211">
            <v>234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147.6</v>
          </cell>
          <cell r="V211">
            <v>144.5</v>
          </cell>
          <cell r="W211">
            <v>141.6</v>
          </cell>
          <cell r="X211">
            <v>27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3</v>
          </cell>
          <cell r="AF211">
            <v>0</v>
          </cell>
          <cell r="AG211">
            <v>0</v>
          </cell>
          <cell r="AH211">
            <v>0</v>
          </cell>
          <cell r="AI211">
            <v>6</v>
          </cell>
          <cell r="AJ211">
            <v>0</v>
          </cell>
          <cell r="AK211">
            <v>9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460.70000000000005</v>
          </cell>
          <cell r="AR211">
            <v>3</v>
          </cell>
          <cell r="AS211">
            <v>15</v>
          </cell>
          <cell r="AT211">
            <v>162.19999999999999</v>
          </cell>
          <cell r="AU211">
            <v>0</v>
          </cell>
          <cell r="AV211">
            <v>423.00000000000006</v>
          </cell>
          <cell r="AW211">
            <v>50.7</v>
          </cell>
          <cell r="AX211">
            <v>5</v>
          </cell>
          <cell r="AY211">
            <v>478.70000000000005</v>
          </cell>
        </row>
        <row r="212">
          <cell r="B212" t="str">
            <v>0932221J</v>
          </cell>
          <cell r="C212" t="str">
            <v>LPO</v>
          </cell>
          <cell r="D212" t="str">
            <v>LPO</v>
          </cell>
          <cell r="E212" t="str">
            <v>BLAISE PASCAL</v>
          </cell>
          <cell r="F212" t="str">
            <v>VILLEMOMBLE</v>
          </cell>
          <cell r="G212" t="str">
            <v>Sarah</v>
          </cell>
          <cell r="H212" t="str">
            <v>GUYOT</v>
          </cell>
          <cell r="I212" t="str">
            <v>01.57.02.65.12</v>
          </cell>
          <cell r="J212">
            <v>5</v>
          </cell>
          <cell r="K212">
            <v>132</v>
          </cell>
          <cell r="L212">
            <v>0</v>
          </cell>
          <cell r="M212">
            <v>38.5</v>
          </cell>
          <cell r="N212">
            <v>40</v>
          </cell>
          <cell r="O212">
            <v>39</v>
          </cell>
          <cell r="P212">
            <v>68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6.13</v>
          </cell>
          <cell r="AC212">
            <v>17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6</v>
          </cell>
          <cell r="AM212">
            <v>0</v>
          </cell>
          <cell r="AN212">
            <v>0</v>
          </cell>
          <cell r="AO212">
            <v>8</v>
          </cell>
          <cell r="AP212">
            <v>0</v>
          </cell>
          <cell r="AQ212">
            <v>185.5</v>
          </cell>
          <cell r="AR212">
            <v>23.13</v>
          </cell>
          <cell r="AS212">
            <v>14</v>
          </cell>
          <cell r="AT212">
            <v>0</v>
          </cell>
          <cell r="AU212">
            <v>33</v>
          </cell>
          <cell r="AV212">
            <v>202.25</v>
          </cell>
          <cell r="AW212">
            <v>15.38</v>
          </cell>
          <cell r="AX212">
            <v>5</v>
          </cell>
          <cell r="AY212">
            <v>222.63</v>
          </cell>
        </row>
        <row r="213">
          <cell r="B213" t="str">
            <v>0930832Z</v>
          </cell>
          <cell r="C213" t="str">
            <v>LP</v>
          </cell>
          <cell r="D213" t="str">
            <v>SEP</v>
          </cell>
          <cell r="E213" t="str">
            <v>LYCEE RENE CASSIN</v>
          </cell>
          <cell r="F213" t="str">
            <v>LE RAINCY</v>
          </cell>
          <cell r="G213" t="str">
            <v>Sarah</v>
          </cell>
          <cell r="H213" t="str">
            <v>GUYOT</v>
          </cell>
          <cell r="I213" t="str">
            <v>01.57.02.65.12</v>
          </cell>
          <cell r="J213">
            <v>13</v>
          </cell>
          <cell r="K213">
            <v>291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54</v>
          </cell>
          <cell r="T213">
            <v>54</v>
          </cell>
          <cell r="U213">
            <v>133.19999999999999</v>
          </cell>
          <cell r="V213">
            <v>175.6</v>
          </cell>
          <cell r="W213">
            <v>172.6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6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4</v>
          </cell>
          <cell r="AP213">
            <v>0</v>
          </cell>
          <cell r="AQ213">
            <v>589.4</v>
          </cell>
          <cell r="AR213">
            <v>6</v>
          </cell>
          <cell r="AS213">
            <v>4</v>
          </cell>
          <cell r="AT213">
            <v>183.4</v>
          </cell>
          <cell r="AU213">
            <v>0</v>
          </cell>
          <cell r="AV213">
            <v>523.4</v>
          </cell>
          <cell r="AW213">
            <v>71</v>
          </cell>
          <cell r="AX213">
            <v>5</v>
          </cell>
          <cell r="AY213">
            <v>599.4</v>
          </cell>
        </row>
        <row r="214">
          <cell r="B214" t="str">
            <v>0932222K</v>
          </cell>
          <cell r="C214" t="str">
            <v>LPO</v>
          </cell>
          <cell r="D214" t="str">
            <v>LPO</v>
          </cell>
          <cell r="E214" t="str">
            <v>RENE CASSIN</v>
          </cell>
          <cell r="F214" t="str">
            <v>LE RAINCY</v>
          </cell>
          <cell r="G214" t="str">
            <v>Sarah</v>
          </cell>
          <cell r="H214" t="str">
            <v>GUYOT</v>
          </cell>
          <cell r="I214" t="str">
            <v>01.57.02.65.12</v>
          </cell>
          <cell r="J214">
            <v>8</v>
          </cell>
          <cell r="K214">
            <v>192</v>
          </cell>
          <cell r="L214">
            <v>0</v>
          </cell>
          <cell r="M214">
            <v>154</v>
          </cell>
          <cell r="N214">
            <v>88</v>
          </cell>
          <cell r="O214">
            <v>86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11.86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5</v>
          </cell>
          <cell r="AM214">
            <v>0</v>
          </cell>
          <cell r="AN214">
            <v>0</v>
          </cell>
          <cell r="AO214">
            <v>6</v>
          </cell>
          <cell r="AP214">
            <v>0</v>
          </cell>
          <cell r="AQ214">
            <v>328</v>
          </cell>
          <cell r="AR214">
            <v>11.86</v>
          </cell>
          <cell r="AS214">
            <v>11</v>
          </cell>
          <cell r="AT214">
            <v>0</v>
          </cell>
          <cell r="AU214">
            <v>96</v>
          </cell>
          <cell r="AV214">
            <v>290.63</v>
          </cell>
          <cell r="AW214">
            <v>54.23</v>
          </cell>
          <cell r="AX214">
            <v>6</v>
          </cell>
          <cell r="AY214">
            <v>350.86</v>
          </cell>
        </row>
        <row r="215">
          <cell r="B215" t="str">
            <v>0931571C</v>
          </cell>
          <cell r="C215" t="str">
            <v>LP</v>
          </cell>
          <cell r="D215" t="str">
            <v>SEP</v>
          </cell>
          <cell r="E215" t="str">
            <v>LYCEE GEORGES BRASSENS</v>
          </cell>
          <cell r="F215" t="str">
            <v>VILLEPINTE</v>
          </cell>
          <cell r="G215" t="str">
            <v>Sarah</v>
          </cell>
          <cell r="H215" t="str">
            <v>GUYOT</v>
          </cell>
          <cell r="I215" t="str">
            <v>01.57.02.65.12</v>
          </cell>
          <cell r="J215">
            <v>30</v>
          </cell>
          <cell r="K215">
            <v>723</v>
          </cell>
          <cell r="L215">
            <v>22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35</v>
          </cell>
          <cell r="S215">
            <v>108</v>
          </cell>
          <cell r="T215">
            <v>108</v>
          </cell>
          <cell r="U215">
            <v>336</v>
          </cell>
          <cell r="V215">
            <v>364</v>
          </cell>
          <cell r="W215">
            <v>314.83999999999997</v>
          </cell>
          <cell r="X215">
            <v>0</v>
          </cell>
          <cell r="Y215">
            <v>0</v>
          </cell>
          <cell r="Z215">
            <v>36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9</v>
          </cell>
          <cell r="AF215">
            <v>0</v>
          </cell>
          <cell r="AG215">
            <v>0</v>
          </cell>
          <cell r="AH215">
            <v>0</v>
          </cell>
          <cell r="AI215">
            <v>6</v>
          </cell>
          <cell r="AJ215">
            <v>0</v>
          </cell>
          <cell r="AK215">
            <v>0</v>
          </cell>
          <cell r="AL215">
            <v>12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1323.84</v>
          </cell>
          <cell r="AR215">
            <v>9</v>
          </cell>
          <cell r="AS215">
            <v>18</v>
          </cell>
          <cell r="AT215">
            <v>415.94</v>
          </cell>
          <cell r="AU215">
            <v>0</v>
          </cell>
          <cell r="AV215">
            <v>1137.1899999999998</v>
          </cell>
          <cell r="AW215">
            <v>198.65</v>
          </cell>
          <cell r="AX215">
            <v>15</v>
          </cell>
          <cell r="AY215">
            <v>1350.84</v>
          </cell>
        </row>
        <row r="216">
          <cell r="B216" t="str">
            <v>0932260B</v>
          </cell>
          <cell r="C216" t="str">
            <v>LPO</v>
          </cell>
          <cell r="D216" t="str">
            <v>LPO LY</v>
          </cell>
          <cell r="E216" t="str">
            <v>GEORGES BRASSENS</v>
          </cell>
          <cell r="F216" t="str">
            <v>VILLEPINTE</v>
          </cell>
          <cell r="G216" t="str">
            <v>Sarah</v>
          </cell>
          <cell r="H216" t="str">
            <v>GUYOT</v>
          </cell>
          <cell r="I216" t="str">
            <v>01.57.02.65.12</v>
          </cell>
          <cell r="J216">
            <v>8</v>
          </cell>
          <cell r="K216">
            <v>192</v>
          </cell>
          <cell r="L216">
            <v>0</v>
          </cell>
          <cell r="M216">
            <v>154</v>
          </cell>
          <cell r="N216">
            <v>72</v>
          </cell>
          <cell r="O216">
            <v>83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9.67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15</v>
          </cell>
          <cell r="AP216">
            <v>0</v>
          </cell>
          <cell r="AQ216">
            <v>309</v>
          </cell>
          <cell r="AR216">
            <v>9.67</v>
          </cell>
          <cell r="AS216">
            <v>15</v>
          </cell>
          <cell r="AT216">
            <v>0</v>
          </cell>
          <cell r="AU216">
            <v>77</v>
          </cell>
          <cell r="AV216">
            <v>284.96000000000004</v>
          </cell>
          <cell r="AW216">
            <v>45.71</v>
          </cell>
          <cell r="AX216">
            <v>3</v>
          </cell>
          <cell r="AY216">
            <v>333.67</v>
          </cell>
        </row>
        <row r="217">
          <cell r="B217" t="str">
            <v>0930137U</v>
          </cell>
          <cell r="C217" t="str">
            <v>LP</v>
          </cell>
          <cell r="D217" t="str">
            <v>SEP</v>
          </cell>
          <cell r="E217" t="str">
            <v>LYCEE LIBERTE</v>
          </cell>
          <cell r="F217" t="str">
            <v>ROMAINVILLE</v>
          </cell>
          <cell r="G217" t="str">
            <v>Sarah</v>
          </cell>
          <cell r="H217" t="str">
            <v>GUYOT</v>
          </cell>
          <cell r="I217" t="str">
            <v>01.57.02.65.12</v>
          </cell>
          <cell r="J217">
            <v>15</v>
          </cell>
          <cell r="K217">
            <v>384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108</v>
          </cell>
          <cell r="T217">
            <v>108</v>
          </cell>
          <cell r="U217">
            <v>139</v>
          </cell>
          <cell r="V217">
            <v>141.9</v>
          </cell>
          <cell r="W217">
            <v>136.97999999999999</v>
          </cell>
          <cell r="X217">
            <v>54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6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687.88</v>
          </cell>
          <cell r="AR217">
            <v>6</v>
          </cell>
          <cell r="AS217">
            <v>0</v>
          </cell>
          <cell r="AT217">
            <v>210.88</v>
          </cell>
          <cell r="AU217">
            <v>0</v>
          </cell>
          <cell r="AV217">
            <v>629.54999999999995</v>
          </cell>
          <cell r="AW217">
            <v>53.33</v>
          </cell>
          <cell r="AX217">
            <v>11</v>
          </cell>
          <cell r="AY217">
            <v>693.88</v>
          </cell>
        </row>
        <row r="218">
          <cell r="B218" t="str">
            <v>0932267J</v>
          </cell>
          <cell r="C218" t="str">
            <v>LPO</v>
          </cell>
          <cell r="D218" t="str">
            <v>LPO LY</v>
          </cell>
          <cell r="E218" t="str">
            <v>LIBERTE</v>
          </cell>
          <cell r="F218" t="str">
            <v>ROMAINVILLE</v>
          </cell>
          <cell r="G218" t="str">
            <v>Sarah</v>
          </cell>
          <cell r="H218" t="str">
            <v>GUYOT</v>
          </cell>
          <cell r="I218" t="str">
            <v>01.57.02.65.12</v>
          </cell>
          <cell r="J218">
            <v>8</v>
          </cell>
          <cell r="K218">
            <v>226</v>
          </cell>
          <cell r="L218">
            <v>0</v>
          </cell>
          <cell r="M218">
            <v>154</v>
          </cell>
          <cell r="N218">
            <v>82</v>
          </cell>
          <cell r="O218">
            <v>80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11.98</v>
          </cell>
          <cell r="AC218">
            <v>0</v>
          </cell>
          <cell r="AD218">
            <v>0</v>
          </cell>
          <cell r="AE218">
            <v>3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11</v>
          </cell>
          <cell r="AM218">
            <v>0</v>
          </cell>
          <cell r="AN218">
            <v>0</v>
          </cell>
          <cell r="AO218">
            <v>7</v>
          </cell>
          <cell r="AP218">
            <v>0</v>
          </cell>
          <cell r="AQ218">
            <v>316</v>
          </cell>
          <cell r="AR218">
            <v>14.98</v>
          </cell>
          <cell r="AS218">
            <v>18</v>
          </cell>
          <cell r="AT218">
            <v>0</v>
          </cell>
          <cell r="AU218">
            <v>89</v>
          </cell>
          <cell r="AV218">
            <v>316.69</v>
          </cell>
          <cell r="AW218">
            <v>27.29</v>
          </cell>
          <cell r="AX218">
            <v>5</v>
          </cell>
          <cell r="AY218">
            <v>348.98</v>
          </cell>
        </row>
        <row r="219">
          <cell r="B219" t="str">
            <v>0931740L</v>
          </cell>
          <cell r="C219" t="str">
            <v>LP</v>
          </cell>
          <cell r="D219" t="str">
            <v>SEP</v>
          </cell>
          <cell r="E219" t="str">
            <v>LYCEE LEO LAGRANGE</v>
          </cell>
          <cell r="F219" t="str">
            <v>BONDY</v>
          </cell>
          <cell r="G219" t="str">
            <v>Sarah</v>
          </cell>
          <cell r="H219" t="str">
            <v>GUYOT</v>
          </cell>
          <cell r="I219" t="str">
            <v>01.57.02.65.12</v>
          </cell>
          <cell r="J219">
            <v>19</v>
          </cell>
          <cell r="K219">
            <v>459</v>
          </cell>
          <cell r="L219">
            <v>22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240</v>
          </cell>
          <cell r="V219">
            <v>272.33</v>
          </cell>
          <cell r="W219">
            <v>263.63</v>
          </cell>
          <cell r="X219">
            <v>0</v>
          </cell>
          <cell r="Y219">
            <v>20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6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15</v>
          </cell>
          <cell r="AM219">
            <v>0</v>
          </cell>
          <cell r="AN219">
            <v>0</v>
          </cell>
          <cell r="AO219">
            <v>4.5</v>
          </cell>
          <cell r="AP219">
            <v>0</v>
          </cell>
          <cell r="AQ219">
            <v>817.95999999999992</v>
          </cell>
          <cell r="AR219">
            <v>6</v>
          </cell>
          <cell r="AS219">
            <v>19.5</v>
          </cell>
          <cell r="AT219">
            <v>262.95999999999998</v>
          </cell>
          <cell r="AU219">
            <v>0</v>
          </cell>
          <cell r="AV219">
            <v>677.49999999999989</v>
          </cell>
          <cell r="AW219">
            <v>154.96</v>
          </cell>
          <cell r="AX219">
            <v>11</v>
          </cell>
          <cell r="AY219">
            <v>843.45999999999992</v>
          </cell>
        </row>
        <row r="220">
          <cell r="B220" t="str">
            <v>0932282A</v>
          </cell>
          <cell r="C220" t="str">
            <v>LYC</v>
          </cell>
          <cell r="D220" t="str">
            <v>LYC</v>
          </cell>
          <cell r="E220" t="str">
            <v>LEO LAGRANGE</v>
          </cell>
          <cell r="F220" t="str">
            <v>BONDY</v>
          </cell>
          <cell r="G220" t="str">
            <v>Sarah</v>
          </cell>
          <cell r="H220" t="str">
            <v>GUYOT</v>
          </cell>
          <cell r="I220" t="str">
            <v>01.57.02.65.12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</row>
        <row r="221">
          <cell r="B221" t="str">
            <v>0931609U</v>
          </cell>
          <cell r="C221" t="str">
            <v>LP</v>
          </cell>
          <cell r="D221" t="str">
            <v>SEP</v>
          </cell>
          <cell r="E221" t="str">
            <v>LYCEE NICOLAS JOSEPH CUGNOT</v>
          </cell>
          <cell r="F221" t="str">
            <v>NEUILLY SUR MARNE</v>
          </cell>
          <cell r="G221" t="str">
            <v>Sarah</v>
          </cell>
          <cell r="H221" t="str">
            <v>GUYOT</v>
          </cell>
          <cell r="I221" t="str">
            <v>01.57.02.65.12</v>
          </cell>
          <cell r="J221">
            <v>23</v>
          </cell>
          <cell r="K221">
            <v>426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199</v>
          </cell>
          <cell r="T221">
            <v>155.5</v>
          </cell>
          <cell r="U221">
            <v>213.2</v>
          </cell>
          <cell r="V221">
            <v>210.7</v>
          </cell>
          <cell r="W221">
            <v>199.56</v>
          </cell>
          <cell r="X221">
            <v>0</v>
          </cell>
          <cell r="Y221">
            <v>0</v>
          </cell>
          <cell r="Z221">
            <v>18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9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5</v>
          </cell>
          <cell r="AP221">
            <v>0</v>
          </cell>
          <cell r="AQ221">
            <v>995.96</v>
          </cell>
          <cell r="AR221">
            <v>9</v>
          </cell>
          <cell r="AS221">
            <v>9</v>
          </cell>
          <cell r="AT221">
            <v>266.45999999999998</v>
          </cell>
          <cell r="AU221">
            <v>0</v>
          </cell>
          <cell r="AV221">
            <v>896.28</v>
          </cell>
          <cell r="AW221">
            <v>111.18</v>
          </cell>
          <cell r="AX221">
            <v>6.5</v>
          </cell>
          <cell r="AY221">
            <v>1013.96</v>
          </cell>
        </row>
        <row r="222">
          <cell r="B222" t="str">
            <v>0932291K</v>
          </cell>
          <cell r="C222" t="str">
            <v>LPO</v>
          </cell>
          <cell r="D222" t="str">
            <v>LPO LY</v>
          </cell>
          <cell r="E222" t="str">
            <v>NICOLAS-JOSEPH CUGNOT</v>
          </cell>
          <cell r="F222" t="str">
            <v>NEUILLY SUR MARNE</v>
          </cell>
          <cell r="G222" t="str">
            <v>Sarah</v>
          </cell>
          <cell r="H222" t="str">
            <v>GUYOT</v>
          </cell>
          <cell r="I222" t="str">
            <v>01.57.02.65.12</v>
          </cell>
          <cell r="J222">
            <v>16</v>
          </cell>
          <cell r="K222">
            <v>443</v>
          </cell>
          <cell r="L222">
            <v>0</v>
          </cell>
          <cell r="M222">
            <v>192.5</v>
          </cell>
          <cell r="N222">
            <v>155</v>
          </cell>
          <cell r="O222">
            <v>149.5</v>
          </cell>
          <cell r="P222">
            <v>88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23.69</v>
          </cell>
          <cell r="AC222">
            <v>22</v>
          </cell>
          <cell r="AD222">
            <v>0</v>
          </cell>
          <cell r="AE222">
            <v>3</v>
          </cell>
          <cell r="AF222">
            <v>0</v>
          </cell>
          <cell r="AG222">
            <v>0</v>
          </cell>
          <cell r="AH222">
            <v>0</v>
          </cell>
          <cell r="AI222">
            <v>6</v>
          </cell>
          <cell r="AJ222">
            <v>0</v>
          </cell>
          <cell r="AK222">
            <v>0</v>
          </cell>
          <cell r="AL222">
            <v>6</v>
          </cell>
          <cell r="AM222">
            <v>0</v>
          </cell>
          <cell r="AN222">
            <v>0</v>
          </cell>
          <cell r="AO222">
            <v>6</v>
          </cell>
          <cell r="AP222">
            <v>0</v>
          </cell>
          <cell r="AQ222">
            <v>585</v>
          </cell>
          <cell r="AR222">
            <v>48.69</v>
          </cell>
          <cell r="AS222">
            <v>18</v>
          </cell>
          <cell r="AT222">
            <v>0</v>
          </cell>
          <cell r="AU222">
            <v>132</v>
          </cell>
          <cell r="AV222">
            <v>539.30000000000007</v>
          </cell>
          <cell r="AW222">
            <v>97.89</v>
          </cell>
          <cell r="AX222">
            <v>14.5</v>
          </cell>
          <cell r="AY222">
            <v>651.69000000000005</v>
          </cell>
        </row>
        <row r="223">
          <cell r="B223" t="str">
            <v>0932638M</v>
          </cell>
          <cell r="C223" t="str">
            <v>LPO</v>
          </cell>
          <cell r="D223" t="str">
            <v>LPO</v>
          </cell>
          <cell r="E223" t="str">
            <v>INTERNATIONAL</v>
          </cell>
          <cell r="F223" t="str">
            <v>NOISY LE GRAND</v>
          </cell>
          <cell r="G223" t="str">
            <v>Sarah</v>
          </cell>
          <cell r="H223" t="str">
            <v>GUYOT</v>
          </cell>
          <cell r="I223" t="str">
            <v>01.57.02.65.12</v>
          </cell>
          <cell r="J223">
            <v>19</v>
          </cell>
          <cell r="K223">
            <v>665</v>
          </cell>
          <cell r="L223">
            <v>0</v>
          </cell>
          <cell r="M223">
            <v>269.5</v>
          </cell>
          <cell r="N223">
            <v>219</v>
          </cell>
          <cell r="O223">
            <v>213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39.29</v>
          </cell>
          <cell r="AC223">
            <v>0</v>
          </cell>
          <cell r="AD223">
            <v>0</v>
          </cell>
          <cell r="AE223">
            <v>3</v>
          </cell>
          <cell r="AF223">
            <v>0</v>
          </cell>
          <cell r="AG223">
            <v>22</v>
          </cell>
          <cell r="AH223">
            <v>117</v>
          </cell>
          <cell r="AI223">
            <v>0</v>
          </cell>
          <cell r="AJ223">
            <v>6.75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3</v>
          </cell>
          <cell r="AP223">
            <v>4</v>
          </cell>
          <cell r="AQ223">
            <v>701.5</v>
          </cell>
          <cell r="AR223">
            <v>42.29</v>
          </cell>
          <cell r="AS223">
            <v>152.75</v>
          </cell>
          <cell r="AT223">
            <v>0</v>
          </cell>
          <cell r="AU223">
            <v>180</v>
          </cell>
          <cell r="AV223">
            <v>762.42</v>
          </cell>
          <cell r="AW223">
            <v>128.12</v>
          </cell>
          <cell r="AX223">
            <v>6</v>
          </cell>
          <cell r="AY223">
            <v>896.54</v>
          </cell>
        </row>
        <row r="224">
          <cell r="B224" t="str">
            <v>0770938B</v>
          </cell>
          <cell r="C224" t="str">
            <v>LPO</v>
          </cell>
          <cell r="D224" t="str">
            <v>LPO LY</v>
          </cell>
          <cell r="E224" t="str">
            <v>ANDRE MALRAUX</v>
          </cell>
          <cell r="F224" t="str">
            <v>MONTEREAU FAULT YONNE</v>
          </cell>
          <cell r="G224" t="str">
            <v>Isabelle</v>
          </cell>
          <cell r="H224" t="str">
            <v>HENRY</v>
          </cell>
          <cell r="I224" t="str">
            <v>01.57.02.65.08</v>
          </cell>
          <cell r="J224">
            <v>39</v>
          </cell>
          <cell r="K224">
            <v>1206</v>
          </cell>
          <cell r="L224">
            <v>0</v>
          </cell>
          <cell r="M224">
            <v>500.5</v>
          </cell>
          <cell r="N224">
            <v>356</v>
          </cell>
          <cell r="O224">
            <v>357.5</v>
          </cell>
          <cell r="P224">
            <v>349.5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20</v>
          </cell>
          <cell r="Z224">
            <v>0</v>
          </cell>
          <cell r="AA224">
            <v>0</v>
          </cell>
          <cell r="AB224">
            <v>53.41</v>
          </cell>
          <cell r="AC224">
            <v>87.38</v>
          </cell>
          <cell r="AD224">
            <v>0</v>
          </cell>
          <cell r="AE224">
            <v>18</v>
          </cell>
          <cell r="AF224">
            <v>0</v>
          </cell>
          <cell r="AG224">
            <v>0</v>
          </cell>
          <cell r="AH224">
            <v>0</v>
          </cell>
          <cell r="AI224">
            <v>2</v>
          </cell>
          <cell r="AJ224">
            <v>0</v>
          </cell>
          <cell r="AK224">
            <v>0</v>
          </cell>
          <cell r="AL224">
            <v>10</v>
          </cell>
          <cell r="AM224">
            <v>27</v>
          </cell>
          <cell r="AN224">
            <v>0</v>
          </cell>
          <cell r="AO224">
            <v>13</v>
          </cell>
          <cell r="AP224">
            <v>0</v>
          </cell>
          <cell r="AQ224">
            <v>1583.5</v>
          </cell>
          <cell r="AR224">
            <v>158.79</v>
          </cell>
          <cell r="AS224">
            <v>52</v>
          </cell>
          <cell r="AT224">
            <v>0</v>
          </cell>
          <cell r="AU224">
            <v>335</v>
          </cell>
          <cell r="AV224">
            <v>1500.21</v>
          </cell>
          <cell r="AW224">
            <v>280.08</v>
          </cell>
          <cell r="AX224">
            <v>14</v>
          </cell>
          <cell r="AY224">
            <v>1794.29</v>
          </cell>
        </row>
        <row r="225">
          <cell r="B225" t="str">
            <v>0771065P</v>
          </cell>
          <cell r="C225" t="str">
            <v>LP</v>
          </cell>
          <cell r="D225" t="str">
            <v>SEP</v>
          </cell>
          <cell r="E225" t="str">
            <v>DU LYCEE ANDRE MALRAUX</v>
          </cell>
          <cell r="F225" t="str">
            <v>MONTEREAU FAULT YONNE</v>
          </cell>
          <cell r="G225" t="str">
            <v>Isabelle</v>
          </cell>
          <cell r="H225" t="str">
            <v>HENRY</v>
          </cell>
          <cell r="I225" t="str">
            <v>01.57.02.65.08</v>
          </cell>
          <cell r="J225">
            <v>20</v>
          </cell>
          <cell r="K225">
            <v>486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35</v>
          </cell>
          <cell r="S225">
            <v>0</v>
          </cell>
          <cell r="T225">
            <v>0</v>
          </cell>
          <cell r="U225">
            <v>246.8</v>
          </cell>
          <cell r="V225">
            <v>300.2</v>
          </cell>
          <cell r="W225">
            <v>289</v>
          </cell>
          <cell r="X225">
            <v>24</v>
          </cell>
          <cell r="Y225">
            <v>32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927</v>
          </cell>
          <cell r="AR225">
            <v>3</v>
          </cell>
          <cell r="AS225">
            <v>0</v>
          </cell>
          <cell r="AT225">
            <v>296.62</v>
          </cell>
          <cell r="AU225">
            <v>0</v>
          </cell>
          <cell r="AV225">
            <v>806.42</v>
          </cell>
          <cell r="AW225">
            <v>105.58</v>
          </cell>
          <cell r="AX225">
            <v>18</v>
          </cell>
          <cell r="AY225">
            <v>930</v>
          </cell>
        </row>
        <row r="226">
          <cell r="B226" t="str">
            <v>0770945J</v>
          </cell>
          <cell r="C226" t="str">
            <v>LP</v>
          </cell>
          <cell r="D226" t="str">
            <v>LP LYC</v>
          </cell>
          <cell r="E226" t="str">
            <v>GUSTAVE EIFFEL</v>
          </cell>
          <cell r="F226" t="str">
            <v>VARENNES SUR SEINE</v>
          </cell>
          <cell r="G226" t="str">
            <v>Isabelle</v>
          </cell>
          <cell r="H226" t="str">
            <v>HENRY</v>
          </cell>
          <cell r="I226" t="str">
            <v>01.57.02.65.08</v>
          </cell>
          <cell r="J226">
            <v>18</v>
          </cell>
          <cell r="K226">
            <v>334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35</v>
          </cell>
          <cell r="S226">
            <v>37</v>
          </cell>
          <cell r="T226">
            <v>37</v>
          </cell>
          <cell r="U226">
            <v>174.4</v>
          </cell>
          <cell r="V226">
            <v>179.4</v>
          </cell>
          <cell r="W226">
            <v>174.49</v>
          </cell>
          <cell r="X226">
            <v>64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6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4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701.29</v>
          </cell>
          <cell r="AR226">
            <v>6</v>
          </cell>
          <cell r="AS226">
            <v>4</v>
          </cell>
          <cell r="AT226">
            <v>153.36000000000001</v>
          </cell>
          <cell r="AU226">
            <v>0</v>
          </cell>
          <cell r="AV226">
            <v>622.44999999999993</v>
          </cell>
          <cell r="AW226">
            <v>77.84</v>
          </cell>
          <cell r="AX226">
            <v>11</v>
          </cell>
          <cell r="AY226">
            <v>711.29</v>
          </cell>
        </row>
        <row r="227">
          <cell r="B227" t="str">
            <v>0770939C</v>
          </cell>
          <cell r="C227" t="str">
            <v>LP</v>
          </cell>
          <cell r="D227" t="str">
            <v>SEP</v>
          </cell>
          <cell r="E227" t="str">
            <v>DU LYCEE FLORA TRISTAN</v>
          </cell>
          <cell r="F227" t="str">
            <v>MONTEREAU FAULT YONNE</v>
          </cell>
          <cell r="G227" t="str">
            <v>Isabelle</v>
          </cell>
          <cell r="H227" t="str">
            <v>HENRY</v>
          </cell>
          <cell r="I227" t="str">
            <v>01.57.02.65.08</v>
          </cell>
          <cell r="J227">
            <v>25</v>
          </cell>
          <cell r="K227">
            <v>198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145</v>
          </cell>
          <cell r="T227">
            <v>128</v>
          </cell>
          <cell r="U227">
            <v>223.2</v>
          </cell>
          <cell r="V227">
            <v>286.16000000000003</v>
          </cell>
          <cell r="W227">
            <v>274.91000000000003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6</v>
          </cell>
          <cell r="AF227">
            <v>0</v>
          </cell>
          <cell r="AG227">
            <v>0</v>
          </cell>
          <cell r="AH227">
            <v>0</v>
          </cell>
          <cell r="AI227">
            <v>6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1057.27</v>
          </cell>
          <cell r="AR227">
            <v>6</v>
          </cell>
          <cell r="AS227">
            <v>6</v>
          </cell>
          <cell r="AT227">
            <v>254.56</v>
          </cell>
          <cell r="AU227">
            <v>0</v>
          </cell>
          <cell r="AV227">
            <v>907.57999999999993</v>
          </cell>
          <cell r="AW227">
            <v>146.69</v>
          </cell>
          <cell r="AX227">
            <v>15</v>
          </cell>
          <cell r="AY227">
            <v>1069.27</v>
          </cell>
        </row>
        <row r="228">
          <cell r="B228" t="str">
            <v>0772312V</v>
          </cell>
          <cell r="C228" t="str">
            <v>LPO</v>
          </cell>
          <cell r="D228" t="str">
            <v>LPO LY</v>
          </cell>
          <cell r="E228" t="str">
            <v>FLORA TRISTAN</v>
          </cell>
          <cell r="F228" t="str">
            <v>MONTEREAU FAULT YONNE</v>
          </cell>
          <cell r="G228" t="str">
            <v>Isabelle</v>
          </cell>
          <cell r="H228" t="str">
            <v>HENRY</v>
          </cell>
          <cell r="I228" t="str">
            <v>01.57.02.65.08</v>
          </cell>
          <cell r="J228">
            <v>6</v>
          </cell>
          <cell r="K228">
            <v>531</v>
          </cell>
          <cell r="L228">
            <v>0</v>
          </cell>
          <cell r="M228">
            <v>0</v>
          </cell>
          <cell r="N228">
            <v>74</v>
          </cell>
          <cell r="O228">
            <v>87</v>
          </cell>
          <cell r="P228">
            <v>71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9.84</v>
          </cell>
          <cell r="AC228">
            <v>17.75</v>
          </cell>
          <cell r="AD228">
            <v>0</v>
          </cell>
          <cell r="AE228">
            <v>6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9</v>
          </cell>
          <cell r="AM228">
            <v>0</v>
          </cell>
          <cell r="AN228">
            <v>0</v>
          </cell>
          <cell r="AO228">
            <v>13</v>
          </cell>
          <cell r="AP228">
            <v>0</v>
          </cell>
          <cell r="AQ228">
            <v>232</v>
          </cell>
          <cell r="AR228">
            <v>33.590000000000003</v>
          </cell>
          <cell r="AS228">
            <v>22</v>
          </cell>
          <cell r="AT228">
            <v>0</v>
          </cell>
          <cell r="AU228">
            <v>35</v>
          </cell>
          <cell r="AV228">
            <v>225.04000000000002</v>
          </cell>
          <cell r="AW228">
            <v>55.55</v>
          </cell>
          <cell r="AX228">
            <v>7</v>
          </cell>
          <cell r="AY228">
            <v>287.59000000000003</v>
          </cell>
        </row>
        <row r="229">
          <cell r="B229" t="str">
            <v>0940114N</v>
          </cell>
          <cell r="C229" t="str">
            <v>LPO</v>
          </cell>
          <cell r="D229" t="str">
            <v>LPO</v>
          </cell>
          <cell r="E229" t="str">
            <v>ANTOINE DE SAINT EXUPERY</v>
          </cell>
          <cell r="F229" t="str">
            <v>CRETEIL</v>
          </cell>
          <cell r="G229" t="str">
            <v>Isabelle</v>
          </cell>
          <cell r="H229" t="str">
            <v>HENRY</v>
          </cell>
          <cell r="I229" t="str">
            <v>01.57.02.65.08</v>
          </cell>
          <cell r="J229">
            <v>35</v>
          </cell>
          <cell r="K229">
            <v>1131</v>
          </cell>
          <cell r="L229">
            <v>0</v>
          </cell>
          <cell r="M229">
            <v>308</v>
          </cell>
          <cell r="N229">
            <v>261</v>
          </cell>
          <cell r="O229">
            <v>322</v>
          </cell>
          <cell r="P229">
            <v>453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41.43</v>
          </cell>
          <cell r="AC229">
            <v>113.25</v>
          </cell>
          <cell r="AD229">
            <v>0</v>
          </cell>
          <cell r="AE229">
            <v>15</v>
          </cell>
          <cell r="AF229">
            <v>0</v>
          </cell>
          <cell r="AG229">
            <v>0</v>
          </cell>
          <cell r="AH229">
            <v>0</v>
          </cell>
          <cell r="AI229">
            <v>6</v>
          </cell>
          <cell r="AJ229">
            <v>0</v>
          </cell>
          <cell r="AK229">
            <v>0</v>
          </cell>
          <cell r="AL229">
            <v>22</v>
          </cell>
          <cell r="AM229">
            <v>0</v>
          </cell>
          <cell r="AN229">
            <v>3</v>
          </cell>
          <cell r="AO229">
            <v>0</v>
          </cell>
          <cell r="AP229">
            <v>0</v>
          </cell>
          <cell r="AQ229">
            <v>1344</v>
          </cell>
          <cell r="AR229">
            <v>169.68</v>
          </cell>
          <cell r="AS229">
            <v>31</v>
          </cell>
          <cell r="AT229">
            <v>0</v>
          </cell>
          <cell r="AU229">
            <v>226</v>
          </cell>
          <cell r="AV229">
            <v>1213.3200000000002</v>
          </cell>
          <cell r="AW229">
            <v>301.36</v>
          </cell>
          <cell r="AX229">
            <v>30</v>
          </cell>
          <cell r="AY229">
            <v>1544.6800000000003</v>
          </cell>
        </row>
        <row r="230">
          <cell r="B230" t="str">
            <v>0941471N</v>
          </cell>
          <cell r="C230" t="str">
            <v>LP</v>
          </cell>
          <cell r="D230" t="str">
            <v>SEP</v>
          </cell>
          <cell r="E230" t="str">
            <v>LYCEE SAINT EXUPERY</v>
          </cell>
          <cell r="F230" t="str">
            <v>CRETEIL</v>
          </cell>
          <cell r="G230" t="str">
            <v>Isabelle</v>
          </cell>
          <cell r="H230" t="str">
            <v>HENRY</v>
          </cell>
          <cell r="I230" t="str">
            <v>01.57.02.65.08</v>
          </cell>
          <cell r="J230">
            <v>17</v>
          </cell>
          <cell r="K230">
            <v>419</v>
          </cell>
          <cell r="L230">
            <v>22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35</v>
          </cell>
          <cell r="S230">
            <v>0</v>
          </cell>
          <cell r="T230">
            <v>0</v>
          </cell>
          <cell r="U230">
            <v>144</v>
          </cell>
          <cell r="V230">
            <v>215.5</v>
          </cell>
          <cell r="W230">
            <v>181.38</v>
          </cell>
          <cell r="X230">
            <v>15.3</v>
          </cell>
          <cell r="Y230">
            <v>44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3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657.18</v>
          </cell>
          <cell r="AR230">
            <v>3</v>
          </cell>
          <cell r="AS230">
            <v>0</v>
          </cell>
          <cell r="AT230">
            <v>179.38</v>
          </cell>
          <cell r="AU230">
            <v>0</v>
          </cell>
          <cell r="AV230">
            <v>571.82999999999993</v>
          </cell>
          <cell r="AW230">
            <v>87.35</v>
          </cell>
          <cell r="AX230">
            <v>1</v>
          </cell>
          <cell r="AY230">
            <v>660.18</v>
          </cell>
        </row>
        <row r="231">
          <cell r="B231" t="str">
            <v>0940115P</v>
          </cell>
          <cell r="C231" t="str">
            <v>LYC</v>
          </cell>
          <cell r="D231" t="str">
            <v>LG</v>
          </cell>
          <cell r="E231" t="str">
            <v>ROMAIN ROLLAND</v>
          </cell>
          <cell r="F231" t="str">
            <v>IVRY SUR SEINE</v>
          </cell>
          <cell r="G231" t="str">
            <v>Isabelle</v>
          </cell>
          <cell r="H231" t="str">
            <v>HENRY</v>
          </cell>
          <cell r="I231" t="str">
            <v>01.57.02.65.08</v>
          </cell>
          <cell r="J231">
            <v>38</v>
          </cell>
          <cell r="K231">
            <v>1166</v>
          </cell>
          <cell r="L231">
            <v>22</v>
          </cell>
          <cell r="M231">
            <v>500.5</v>
          </cell>
          <cell r="N231">
            <v>437</v>
          </cell>
          <cell r="O231">
            <v>427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60.91</v>
          </cell>
          <cell r="AC231">
            <v>0</v>
          </cell>
          <cell r="AD231">
            <v>0</v>
          </cell>
          <cell r="AE231">
            <v>12</v>
          </cell>
          <cell r="AF231">
            <v>0</v>
          </cell>
          <cell r="AG231">
            <v>0</v>
          </cell>
          <cell r="AH231">
            <v>0</v>
          </cell>
          <cell r="AI231">
            <v>6</v>
          </cell>
          <cell r="AJ231">
            <v>0</v>
          </cell>
          <cell r="AK231">
            <v>3</v>
          </cell>
          <cell r="AL231">
            <v>3</v>
          </cell>
          <cell r="AM231">
            <v>0</v>
          </cell>
          <cell r="AN231">
            <v>0</v>
          </cell>
          <cell r="AO231">
            <v>11</v>
          </cell>
          <cell r="AP231">
            <v>0</v>
          </cell>
          <cell r="AQ231">
            <v>1386.5</v>
          </cell>
          <cell r="AR231">
            <v>72.91</v>
          </cell>
          <cell r="AS231">
            <v>23</v>
          </cell>
          <cell r="AT231">
            <v>0</v>
          </cell>
          <cell r="AU231">
            <v>338</v>
          </cell>
          <cell r="AV231">
            <v>1317.47</v>
          </cell>
          <cell r="AW231">
            <v>146.94</v>
          </cell>
          <cell r="AX231">
            <v>18</v>
          </cell>
          <cell r="AY231">
            <v>1482.41</v>
          </cell>
        </row>
        <row r="232">
          <cell r="B232" t="str">
            <v>0940116R</v>
          </cell>
          <cell r="C232" t="str">
            <v>LYC</v>
          </cell>
          <cell r="D232" t="str">
            <v>LGT</v>
          </cell>
          <cell r="E232" t="str">
            <v>EUGENE DELACROIX</v>
          </cell>
          <cell r="F232" t="str">
            <v>MAISONS ALFORT</v>
          </cell>
          <cell r="G232" t="str">
            <v>Isabelle</v>
          </cell>
          <cell r="H232" t="str">
            <v>HENRY</v>
          </cell>
          <cell r="I232" t="str">
            <v>01.57.02.65.08</v>
          </cell>
          <cell r="J232">
            <v>46</v>
          </cell>
          <cell r="K232">
            <v>1551</v>
          </cell>
          <cell r="L232">
            <v>0</v>
          </cell>
          <cell r="M232">
            <v>500.5</v>
          </cell>
          <cell r="N232">
            <v>443</v>
          </cell>
          <cell r="O232">
            <v>433</v>
          </cell>
          <cell r="P232">
            <v>212</v>
          </cell>
          <cell r="Q232">
            <v>49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68.09</v>
          </cell>
          <cell r="AC232">
            <v>53</v>
          </cell>
          <cell r="AD232">
            <v>0</v>
          </cell>
          <cell r="AE232">
            <v>12</v>
          </cell>
          <cell r="AF232">
            <v>0</v>
          </cell>
          <cell r="AG232">
            <v>22</v>
          </cell>
          <cell r="AH232">
            <v>0</v>
          </cell>
          <cell r="AI232">
            <v>6</v>
          </cell>
          <cell r="AJ232">
            <v>0</v>
          </cell>
          <cell r="AK232">
            <v>3</v>
          </cell>
          <cell r="AL232">
            <v>0</v>
          </cell>
          <cell r="AM232">
            <v>0</v>
          </cell>
          <cell r="AN232">
            <v>0</v>
          </cell>
          <cell r="AO232">
            <v>13</v>
          </cell>
          <cell r="AP232">
            <v>0</v>
          </cell>
          <cell r="AQ232">
            <v>1637.5</v>
          </cell>
          <cell r="AR232">
            <v>133.09</v>
          </cell>
          <cell r="AS232">
            <v>44</v>
          </cell>
          <cell r="AT232">
            <v>0</v>
          </cell>
          <cell r="AU232">
            <v>355</v>
          </cell>
          <cell r="AV232">
            <v>1552.32</v>
          </cell>
          <cell r="AW232">
            <v>245.27</v>
          </cell>
          <cell r="AX232">
            <v>17</v>
          </cell>
          <cell r="AY232">
            <v>1814.59</v>
          </cell>
        </row>
        <row r="233">
          <cell r="B233" t="str">
            <v>0940123Y</v>
          </cell>
          <cell r="C233" t="str">
            <v>LYC</v>
          </cell>
          <cell r="D233" t="str">
            <v>LGT</v>
          </cell>
          <cell r="E233" t="str">
            <v>GUILLAUME APOLLINAIRE</v>
          </cell>
          <cell r="F233" t="str">
            <v>THIAIS</v>
          </cell>
          <cell r="G233" t="str">
            <v>Isabelle</v>
          </cell>
          <cell r="H233" t="str">
            <v>HENRY</v>
          </cell>
          <cell r="I233" t="str">
            <v>01.57.02.65.08</v>
          </cell>
          <cell r="J233">
            <v>50</v>
          </cell>
          <cell r="K233">
            <v>1728</v>
          </cell>
          <cell r="L233">
            <v>0</v>
          </cell>
          <cell r="M233">
            <v>577.5</v>
          </cell>
          <cell r="N233">
            <v>515</v>
          </cell>
          <cell r="O233">
            <v>486.5</v>
          </cell>
          <cell r="P233">
            <v>331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70.650000000000006</v>
          </cell>
          <cell r="AC233">
            <v>82.75</v>
          </cell>
          <cell r="AD233">
            <v>0</v>
          </cell>
          <cell r="AE233">
            <v>15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9</v>
          </cell>
          <cell r="AL233">
            <v>0</v>
          </cell>
          <cell r="AM233">
            <v>0</v>
          </cell>
          <cell r="AN233">
            <v>0</v>
          </cell>
          <cell r="AO233">
            <v>15</v>
          </cell>
          <cell r="AP233">
            <v>0</v>
          </cell>
          <cell r="AQ233">
            <v>1910</v>
          </cell>
          <cell r="AR233">
            <v>168.4</v>
          </cell>
          <cell r="AS233">
            <v>24</v>
          </cell>
          <cell r="AT233">
            <v>0</v>
          </cell>
          <cell r="AU233">
            <v>404</v>
          </cell>
          <cell r="AV233">
            <v>1836.96</v>
          </cell>
          <cell r="AW233">
            <v>239.44</v>
          </cell>
          <cell r="AX233">
            <v>26</v>
          </cell>
          <cell r="AY233">
            <v>2102.4</v>
          </cell>
        </row>
        <row r="234">
          <cell r="B234" t="str">
            <v>0940126B</v>
          </cell>
          <cell r="C234" t="str">
            <v>LPO</v>
          </cell>
          <cell r="D234" t="str">
            <v>LPO LY</v>
          </cell>
          <cell r="E234" t="str">
            <v>MAXIMILIEN PERRET</v>
          </cell>
          <cell r="F234" t="str">
            <v>ALFORTVILLE</v>
          </cell>
          <cell r="G234" t="str">
            <v>Isabelle</v>
          </cell>
          <cell r="H234" t="str">
            <v>HENRY</v>
          </cell>
          <cell r="I234" t="str">
            <v>01.57.02.65.08</v>
          </cell>
          <cell r="J234">
            <v>28</v>
          </cell>
          <cell r="K234">
            <v>812</v>
          </cell>
          <cell r="L234">
            <v>0</v>
          </cell>
          <cell r="M234">
            <v>269.5</v>
          </cell>
          <cell r="N234">
            <v>238</v>
          </cell>
          <cell r="O234">
            <v>273.5</v>
          </cell>
          <cell r="P234">
            <v>334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40.28</v>
          </cell>
          <cell r="AC234">
            <v>83.5</v>
          </cell>
          <cell r="AD234">
            <v>0</v>
          </cell>
          <cell r="AE234">
            <v>9</v>
          </cell>
          <cell r="AF234">
            <v>0</v>
          </cell>
          <cell r="AG234">
            <v>0</v>
          </cell>
          <cell r="AH234">
            <v>0</v>
          </cell>
          <cell r="AI234">
            <v>6</v>
          </cell>
          <cell r="AJ234">
            <v>0</v>
          </cell>
          <cell r="AK234">
            <v>0</v>
          </cell>
          <cell r="AL234">
            <v>9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1115</v>
          </cell>
          <cell r="AR234">
            <v>132.78</v>
          </cell>
          <cell r="AS234">
            <v>15</v>
          </cell>
          <cell r="AT234">
            <v>0</v>
          </cell>
          <cell r="AU234">
            <v>203</v>
          </cell>
          <cell r="AV234">
            <v>1071.1399999999999</v>
          </cell>
          <cell r="AW234">
            <v>170.64</v>
          </cell>
          <cell r="AX234">
            <v>21</v>
          </cell>
          <cell r="AY234">
            <v>1262.7799999999997</v>
          </cell>
        </row>
        <row r="235">
          <cell r="B235" t="str">
            <v>0941966B</v>
          </cell>
          <cell r="C235" t="str">
            <v>LP</v>
          </cell>
          <cell r="D235" t="str">
            <v>SEP</v>
          </cell>
          <cell r="E235" t="str">
            <v>LYCEE MAXIMILIEN PERRET</v>
          </cell>
          <cell r="F235" t="str">
            <v>ALFORTVILLE</v>
          </cell>
          <cell r="G235" t="str">
            <v>Isabelle</v>
          </cell>
          <cell r="H235" t="str">
            <v>HENRY</v>
          </cell>
          <cell r="I235" t="str">
            <v>01.57.02.65.08</v>
          </cell>
          <cell r="J235">
            <v>16</v>
          </cell>
          <cell r="K235">
            <v>387</v>
          </cell>
          <cell r="L235">
            <v>22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108</v>
          </cell>
          <cell r="T235">
            <v>91</v>
          </cell>
          <cell r="U235">
            <v>206.4</v>
          </cell>
          <cell r="V235">
            <v>198.6</v>
          </cell>
          <cell r="W235">
            <v>189.33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6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815.33</v>
          </cell>
          <cell r="AR235">
            <v>6</v>
          </cell>
          <cell r="AS235">
            <v>0</v>
          </cell>
          <cell r="AT235">
            <v>274.02999999999997</v>
          </cell>
          <cell r="AU235">
            <v>0</v>
          </cell>
          <cell r="AV235">
            <v>708.74</v>
          </cell>
          <cell r="AW235">
            <v>111.59</v>
          </cell>
          <cell r="AX235">
            <v>1</v>
          </cell>
          <cell r="AY235">
            <v>821.33</v>
          </cell>
        </row>
        <row r="236">
          <cell r="B236" t="str">
            <v>0940129E</v>
          </cell>
          <cell r="C236" t="str">
            <v>LPO</v>
          </cell>
          <cell r="D236" t="str">
            <v>LPO LY</v>
          </cell>
          <cell r="E236" t="str">
            <v>JEAN MACE</v>
          </cell>
          <cell r="F236" t="str">
            <v>VITRY SUR SEINE</v>
          </cell>
          <cell r="G236" t="str">
            <v>Isabelle</v>
          </cell>
          <cell r="H236" t="str">
            <v>HENRY</v>
          </cell>
          <cell r="I236" t="str">
            <v>01.57.02.65.08</v>
          </cell>
          <cell r="J236">
            <v>45</v>
          </cell>
          <cell r="K236">
            <v>1369</v>
          </cell>
          <cell r="L236">
            <v>0</v>
          </cell>
          <cell r="M236">
            <v>423.5</v>
          </cell>
          <cell r="N236">
            <v>450.5</v>
          </cell>
          <cell r="O236">
            <v>473</v>
          </cell>
          <cell r="P236">
            <v>386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66.53</v>
          </cell>
          <cell r="AC236">
            <v>96.5</v>
          </cell>
          <cell r="AD236">
            <v>0</v>
          </cell>
          <cell r="AE236">
            <v>21</v>
          </cell>
          <cell r="AF236">
            <v>0</v>
          </cell>
          <cell r="AG236">
            <v>0</v>
          </cell>
          <cell r="AH236">
            <v>0</v>
          </cell>
          <cell r="AI236">
            <v>6</v>
          </cell>
          <cell r="AJ236">
            <v>0</v>
          </cell>
          <cell r="AK236">
            <v>0</v>
          </cell>
          <cell r="AL236">
            <v>40</v>
          </cell>
          <cell r="AM236">
            <v>0</v>
          </cell>
          <cell r="AN236">
            <v>0</v>
          </cell>
          <cell r="AO236">
            <v>15</v>
          </cell>
          <cell r="AP236">
            <v>0</v>
          </cell>
          <cell r="AQ236">
            <v>1733</v>
          </cell>
          <cell r="AR236">
            <v>184.03</v>
          </cell>
          <cell r="AS236">
            <v>61</v>
          </cell>
          <cell r="AT236">
            <v>0</v>
          </cell>
          <cell r="AU236">
            <v>341</v>
          </cell>
          <cell r="AV236">
            <v>1652.1599999999999</v>
          </cell>
          <cell r="AW236">
            <v>302.87</v>
          </cell>
          <cell r="AX236">
            <v>23</v>
          </cell>
          <cell r="AY236">
            <v>1978.0299999999997</v>
          </cell>
        </row>
        <row r="237">
          <cell r="B237" t="str">
            <v>0940144W</v>
          </cell>
          <cell r="C237" t="str">
            <v>LP</v>
          </cell>
          <cell r="D237" t="str">
            <v>SEP</v>
          </cell>
          <cell r="E237" t="str">
            <v>LYCEE JEAN MACE</v>
          </cell>
          <cell r="F237" t="str">
            <v>VITRY SUR SEINE</v>
          </cell>
          <cell r="G237" t="str">
            <v>Isabelle</v>
          </cell>
          <cell r="H237" t="str">
            <v>HENRY</v>
          </cell>
          <cell r="I237" t="str">
            <v>01.57.02.65.08</v>
          </cell>
          <cell r="J237">
            <v>24</v>
          </cell>
          <cell r="K237">
            <v>517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37</v>
          </cell>
          <cell r="T237">
            <v>0</v>
          </cell>
          <cell r="U237">
            <v>322.8</v>
          </cell>
          <cell r="V237">
            <v>341.6</v>
          </cell>
          <cell r="W237">
            <v>305.43</v>
          </cell>
          <cell r="X237">
            <v>20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1026.8300000000002</v>
          </cell>
          <cell r="AR237">
            <v>0</v>
          </cell>
          <cell r="AS237">
            <v>0</v>
          </cell>
          <cell r="AT237">
            <v>306.83</v>
          </cell>
          <cell r="AU237">
            <v>0</v>
          </cell>
          <cell r="AV237">
            <v>868.6600000000002</v>
          </cell>
          <cell r="AW237">
            <v>151.16999999999999</v>
          </cell>
          <cell r="AX237">
            <v>7</v>
          </cell>
          <cell r="AY237">
            <v>1026.8300000000002</v>
          </cell>
        </row>
        <row r="238">
          <cell r="B238" t="str">
            <v>0942225H</v>
          </cell>
          <cell r="C238" t="str">
            <v>AUTRE</v>
          </cell>
          <cell r="D238" t="str">
            <v>EXP</v>
          </cell>
          <cell r="E238" t="str">
            <v>MICRO LYCEE DU VAL DE MARNE</v>
          </cell>
          <cell r="F238" t="str">
            <v>VITRY SUR SEINE</v>
          </cell>
          <cell r="G238" t="str">
            <v>Isabelle</v>
          </cell>
          <cell r="H238" t="str">
            <v>HENRY</v>
          </cell>
          <cell r="I238" t="str">
            <v>01.57.02.65.08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242.5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242.5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199.48</v>
          </cell>
          <cell r="AW238">
            <v>43.02</v>
          </cell>
          <cell r="AX238">
            <v>0</v>
          </cell>
          <cell r="AY238">
            <v>242.5</v>
          </cell>
        </row>
        <row r="239">
          <cell r="B239" t="str">
            <v>0940134K</v>
          </cell>
          <cell r="C239" t="str">
            <v>LP</v>
          </cell>
          <cell r="D239" t="str">
            <v>LP</v>
          </cell>
          <cell r="E239" t="str">
            <v>VAL DE BIEVRE</v>
          </cell>
          <cell r="F239" t="str">
            <v>GENTILLY</v>
          </cell>
          <cell r="G239" t="str">
            <v>Isabelle</v>
          </cell>
          <cell r="H239" t="str">
            <v>HENRY</v>
          </cell>
          <cell r="I239" t="str">
            <v>01.57.02.65.08</v>
          </cell>
          <cell r="J239">
            <v>16</v>
          </cell>
          <cell r="K239">
            <v>339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35</v>
          </cell>
          <cell r="S239">
            <v>162</v>
          </cell>
          <cell r="T239">
            <v>145</v>
          </cell>
          <cell r="U239">
            <v>127.6</v>
          </cell>
          <cell r="V239">
            <v>97.4</v>
          </cell>
          <cell r="W239">
            <v>91.7</v>
          </cell>
          <cell r="X239">
            <v>0</v>
          </cell>
          <cell r="Y239">
            <v>0</v>
          </cell>
          <cell r="Z239">
            <v>18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3</v>
          </cell>
          <cell r="AF239">
            <v>0</v>
          </cell>
          <cell r="AG239">
            <v>0</v>
          </cell>
          <cell r="AH239">
            <v>0</v>
          </cell>
          <cell r="AI239">
            <v>6</v>
          </cell>
          <cell r="AJ239">
            <v>0</v>
          </cell>
          <cell r="AK239">
            <v>0</v>
          </cell>
          <cell r="AL239">
            <v>3</v>
          </cell>
          <cell r="AM239">
            <v>0</v>
          </cell>
          <cell r="AN239">
            <v>0</v>
          </cell>
          <cell r="AO239">
            <v>0</v>
          </cell>
          <cell r="AP239">
            <v>20</v>
          </cell>
          <cell r="AQ239">
            <v>676.7</v>
          </cell>
          <cell r="AR239">
            <v>3</v>
          </cell>
          <cell r="AS239">
            <v>29</v>
          </cell>
          <cell r="AT239">
            <v>190.7</v>
          </cell>
          <cell r="AU239">
            <v>0</v>
          </cell>
          <cell r="AV239">
            <v>609.54000000000008</v>
          </cell>
          <cell r="AW239">
            <v>88.16</v>
          </cell>
          <cell r="AX239">
            <v>11</v>
          </cell>
          <cell r="AY239">
            <v>708.7</v>
          </cell>
        </row>
        <row r="240">
          <cell r="B240" t="str">
            <v>0940272K</v>
          </cell>
          <cell r="C240" t="str">
            <v>AUTRE</v>
          </cell>
          <cell r="D240" t="str">
            <v>E.TCC</v>
          </cell>
          <cell r="E240" t="str">
            <v>FONDATION VALLEE</v>
          </cell>
          <cell r="F240" t="str">
            <v>GENTILLY</v>
          </cell>
          <cell r="G240" t="str">
            <v>Isabelle</v>
          </cell>
          <cell r="H240" t="str">
            <v>HENRY</v>
          </cell>
          <cell r="I240" t="str">
            <v>01.57.02.65.08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183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183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161</v>
          </cell>
          <cell r="AW240">
            <v>22</v>
          </cell>
          <cell r="AX240">
            <v>0</v>
          </cell>
          <cell r="AY240">
            <v>183</v>
          </cell>
        </row>
        <row r="241">
          <cell r="B241" t="str">
            <v>0940141T</v>
          </cell>
          <cell r="C241" t="str">
            <v>LP</v>
          </cell>
          <cell r="D241" t="str">
            <v>LP LYC</v>
          </cell>
          <cell r="E241" t="str">
            <v>JACQUES BREL</v>
          </cell>
          <cell r="F241" t="str">
            <v>CHOISY LE ROI</v>
          </cell>
          <cell r="G241" t="str">
            <v>Isabelle</v>
          </cell>
          <cell r="H241" t="str">
            <v>HENRY</v>
          </cell>
          <cell r="I241" t="str">
            <v>01.57.02.65.08</v>
          </cell>
          <cell r="J241">
            <v>28</v>
          </cell>
          <cell r="K241">
            <v>502</v>
          </cell>
          <cell r="L241">
            <v>22</v>
          </cell>
          <cell r="M241">
            <v>0</v>
          </cell>
          <cell r="N241">
            <v>0</v>
          </cell>
          <cell r="O241">
            <v>0</v>
          </cell>
          <cell r="P241">
            <v>78</v>
          </cell>
          <cell r="Q241">
            <v>0</v>
          </cell>
          <cell r="R241">
            <v>0</v>
          </cell>
          <cell r="S241">
            <v>182</v>
          </cell>
          <cell r="T241">
            <v>138.5</v>
          </cell>
          <cell r="U241">
            <v>209.2</v>
          </cell>
          <cell r="V241">
            <v>175.6</v>
          </cell>
          <cell r="W241">
            <v>196.18</v>
          </cell>
          <cell r="X241">
            <v>63.72</v>
          </cell>
          <cell r="Y241">
            <v>18</v>
          </cell>
          <cell r="Z241">
            <v>0</v>
          </cell>
          <cell r="AA241">
            <v>0</v>
          </cell>
          <cell r="AB241">
            <v>0</v>
          </cell>
          <cell r="AC241">
            <v>19.5</v>
          </cell>
          <cell r="AD241">
            <v>0</v>
          </cell>
          <cell r="AE241">
            <v>9</v>
          </cell>
          <cell r="AF241">
            <v>0</v>
          </cell>
          <cell r="AG241">
            <v>0</v>
          </cell>
          <cell r="AH241">
            <v>0</v>
          </cell>
          <cell r="AI241">
            <v>6</v>
          </cell>
          <cell r="AJ241">
            <v>0</v>
          </cell>
          <cell r="AK241">
            <v>0</v>
          </cell>
          <cell r="AL241">
            <v>8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1083.2</v>
          </cell>
          <cell r="AR241">
            <v>28.5</v>
          </cell>
          <cell r="AS241">
            <v>14</v>
          </cell>
          <cell r="AT241">
            <v>219.48</v>
          </cell>
          <cell r="AU241">
            <v>0</v>
          </cell>
          <cell r="AV241">
            <v>933.72</v>
          </cell>
          <cell r="AW241">
            <v>172.98</v>
          </cell>
          <cell r="AX241">
            <v>19</v>
          </cell>
          <cell r="AY241">
            <v>1125.7</v>
          </cell>
        </row>
        <row r="242">
          <cell r="B242" t="str">
            <v>0940145X</v>
          </cell>
          <cell r="C242" t="str">
            <v>LP</v>
          </cell>
          <cell r="D242" t="str">
            <v>LP</v>
          </cell>
          <cell r="E242" t="str">
            <v>CAMILLE CLAUDEL</v>
          </cell>
          <cell r="F242" t="str">
            <v>VITRY SUR SEINE</v>
          </cell>
          <cell r="G242" t="str">
            <v>Isabelle</v>
          </cell>
          <cell r="H242" t="str">
            <v>HENRY</v>
          </cell>
          <cell r="I242" t="str">
            <v>01.57.02.65.08</v>
          </cell>
          <cell r="J242">
            <v>21</v>
          </cell>
          <cell r="K242">
            <v>450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74</v>
          </cell>
          <cell r="T242">
            <v>37</v>
          </cell>
          <cell r="U242">
            <v>270.39999999999998</v>
          </cell>
          <cell r="V242">
            <v>255.53</v>
          </cell>
          <cell r="W242">
            <v>247.55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9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6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884.48</v>
          </cell>
          <cell r="AR242">
            <v>9</v>
          </cell>
          <cell r="AS242">
            <v>6</v>
          </cell>
          <cell r="AT242">
            <v>230.48</v>
          </cell>
          <cell r="AU242">
            <v>0</v>
          </cell>
          <cell r="AV242">
            <v>770.04</v>
          </cell>
          <cell r="AW242">
            <v>115.44</v>
          </cell>
          <cell r="AX242">
            <v>14</v>
          </cell>
          <cell r="AY242">
            <v>899.48</v>
          </cell>
        </row>
        <row r="243">
          <cell r="B243" t="str">
            <v>0940580V</v>
          </cell>
          <cell r="C243" t="str">
            <v>LPO</v>
          </cell>
          <cell r="D243" t="str">
            <v>LPO</v>
          </cell>
          <cell r="E243" t="str">
            <v>DE CACHAN</v>
          </cell>
          <cell r="F243" t="str">
            <v>CACHAN</v>
          </cell>
          <cell r="G243" t="str">
            <v>Isabelle</v>
          </cell>
          <cell r="H243" t="str">
            <v>HENRY</v>
          </cell>
          <cell r="I243" t="str">
            <v>01.57.02.65.08</v>
          </cell>
          <cell r="J243">
            <v>91</v>
          </cell>
          <cell r="K243">
            <v>2691</v>
          </cell>
          <cell r="L243">
            <v>22</v>
          </cell>
          <cell r="M243">
            <v>462</v>
          </cell>
          <cell r="N243">
            <v>656.5</v>
          </cell>
          <cell r="O243">
            <v>660</v>
          </cell>
          <cell r="P243">
            <v>1063.5</v>
          </cell>
          <cell r="Q243">
            <v>371.47</v>
          </cell>
          <cell r="R243">
            <v>0</v>
          </cell>
          <cell r="S243">
            <v>0</v>
          </cell>
          <cell r="T243">
            <v>0</v>
          </cell>
          <cell r="U243">
            <v>133.19999999999999</v>
          </cell>
          <cell r="V243">
            <v>126.9</v>
          </cell>
          <cell r="W243">
            <v>124.05</v>
          </cell>
          <cell r="X243">
            <v>28</v>
          </cell>
          <cell r="Y243">
            <v>0</v>
          </cell>
          <cell r="Z243">
            <v>0</v>
          </cell>
          <cell r="AA243">
            <v>0</v>
          </cell>
          <cell r="AB243">
            <v>96.06</v>
          </cell>
          <cell r="AC243">
            <v>265.88</v>
          </cell>
          <cell r="AD243">
            <v>12.82</v>
          </cell>
          <cell r="AE243">
            <v>18</v>
          </cell>
          <cell r="AF243">
            <v>0</v>
          </cell>
          <cell r="AG243">
            <v>0</v>
          </cell>
          <cell r="AH243">
            <v>0</v>
          </cell>
          <cell r="AI243">
            <v>12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3647.6200000000003</v>
          </cell>
          <cell r="AR243">
            <v>392.76</v>
          </cell>
          <cell r="AS243">
            <v>12</v>
          </cell>
          <cell r="AT243">
            <v>112.65</v>
          </cell>
          <cell r="AU243">
            <v>453</v>
          </cell>
          <cell r="AV243">
            <v>3303.3900000000003</v>
          </cell>
          <cell r="AW243">
            <v>726.99</v>
          </cell>
          <cell r="AX243">
            <v>22</v>
          </cell>
          <cell r="AY243">
            <v>4052.38</v>
          </cell>
        </row>
        <row r="244">
          <cell r="B244" t="str">
            <v>0940909C</v>
          </cell>
          <cell r="C244" t="str">
            <v>AUTRE</v>
          </cell>
          <cell r="D244" t="str">
            <v>E.D.M.</v>
          </cell>
          <cell r="E244" t="str">
            <v>INR.EC.PUBL.ENSEIGT SPECIALISE</v>
          </cell>
          <cell r="F244" t="str">
            <v>ST MAURICE</v>
          </cell>
          <cell r="G244" t="str">
            <v>Isabelle</v>
          </cell>
          <cell r="H244" t="str">
            <v>HENRY</v>
          </cell>
          <cell r="I244" t="str">
            <v>01.57.02.65.08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90</v>
          </cell>
          <cell r="AQ244">
            <v>0</v>
          </cell>
          <cell r="AR244">
            <v>0</v>
          </cell>
          <cell r="AS244">
            <v>90</v>
          </cell>
          <cell r="AT244">
            <v>0</v>
          </cell>
          <cell r="AU244">
            <v>0</v>
          </cell>
          <cell r="AV244">
            <v>86.52</v>
          </cell>
          <cell r="AW244">
            <v>3.48</v>
          </cell>
          <cell r="AX244">
            <v>0</v>
          </cell>
          <cell r="AY244">
            <v>90</v>
          </cell>
        </row>
        <row r="245">
          <cell r="B245" t="str">
            <v>0941018W</v>
          </cell>
          <cell r="C245" t="str">
            <v>LPO</v>
          </cell>
          <cell r="D245" t="str">
            <v>LPO</v>
          </cell>
          <cell r="E245" t="str">
            <v>EDOUARD BRANLY</v>
          </cell>
          <cell r="F245" t="str">
            <v>CRETEIL</v>
          </cell>
          <cell r="G245" t="str">
            <v>Isabelle</v>
          </cell>
          <cell r="H245" t="str">
            <v>HENRY</v>
          </cell>
          <cell r="I245" t="str">
            <v>01.57.02.65.08</v>
          </cell>
          <cell r="J245">
            <v>24</v>
          </cell>
          <cell r="K245">
            <v>663</v>
          </cell>
          <cell r="L245">
            <v>22</v>
          </cell>
          <cell r="M245">
            <v>154</v>
          </cell>
          <cell r="N245">
            <v>239</v>
          </cell>
          <cell r="O245">
            <v>214</v>
          </cell>
          <cell r="P245">
            <v>363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30.61</v>
          </cell>
          <cell r="AC245">
            <v>90.75</v>
          </cell>
          <cell r="AD245">
            <v>0</v>
          </cell>
          <cell r="AE245">
            <v>9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6</v>
          </cell>
          <cell r="AM245">
            <v>0</v>
          </cell>
          <cell r="AN245">
            <v>2</v>
          </cell>
          <cell r="AO245">
            <v>9</v>
          </cell>
          <cell r="AP245">
            <v>0</v>
          </cell>
          <cell r="AQ245">
            <v>992</v>
          </cell>
          <cell r="AR245">
            <v>130.36000000000001</v>
          </cell>
          <cell r="AS245">
            <v>17</v>
          </cell>
          <cell r="AT245">
            <v>0</v>
          </cell>
          <cell r="AU245">
            <v>166</v>
          </cell>
          <cell r="AV245">
            <v>911.65000000000009</v>
          </cell>
          <cell r="AW245">
            <v>213.71</v>
          </cell>
          <cell r="AX245">
            <v>14</v>
          </cell>
          <cell r="AY245">
            <v>1139.3600000000001</v>
          </cell>
        </row>
        <row r="246">
          <cell r="B246" t="str">
            <v>0941019X</v>
          </cell>
          <cell r="C246" t="str">
            <v>LP</v>
          </cell>
          <cell r="D246" t="str">
            <v>SEP</v>
          </cell>
          <cell r="E246" t="str">
            <v>LYCEE EDOUARD BRANLY</v>
          </cell>
          <cell r="F246" t="str">
            <v>CRETEIL</v>
          </cell>
          <cell r="G246" t="str">
            <v>Isabelle</v>
          </cell>
          <cell r="H246" t="str">
            <v>HENRY</v>
          </cell>
          <cell r="I246" t="str">
            <v>01.57.02.65.08</v>
          </cell>
          <cell r="J246">
            <v>17</v>
          </cell>
          <cell r="K246">
            <v>405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35</v>
          </cell>
          <cell r="S246">
            <v>54</v>
          </cell>
          <cell r="T246">
            <v>54</v>
          </cell>
          <cell r="U246">
            <v>201.6</v>
          </cell>
          <cell r="V246">
            <v>243.5</v>
          </cell>
          <cell r="W246">
            <v>217.11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3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805.21</v>
          </cell>
          <cell r="AR246">
            <v>3</v>
          </cell>
          <cell r="AS246">
            <v>0</v>
          </cell>
          <cell r="AT246">
            <v>273.70999999999998</v>
          </cell>
          <cell r="AU246">
            <v>0</v>
          </cell>
          <cell r="AV246">
            <v>693.19</v>
          </cell>
          <cell r="AW246">
            <v>107.02</v>
          </cell>
          <cell r="AX246">
            <v>8</v>
          </cell>
          <cell r="AY246">
            <v>808.21</v>
          </cell>
        </row>
        <row r="247">
          <cell r="B247" t="str">
            <v>0941232D</v>
          </cell>
          <cell r="C247" t="str">
            <v>LP</v>
          </cell>
          <cell r="D247" t="str">
            <v>LP</v>
          </cell>
          <cell r="E247" t="str">
            <v>JEAN MACE</v>
          </cell>
          <cell r="F247" t="str">
            <v>CHOISY LE ROI</v>
          </cell>
          <cell r="G247" t="str">
            <v>Isabelle</v>
          </cell>
          <cell r="H247" t="str">
            <v>HENRY</v>
          </cell>
          <cell r="I247" t="str">
            <v>01.57.02.65.08</v>
          </cell>
          <cell r="J247">
            <v>16</v>
          </cell>
          <cell r="K247">
            <v>388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35</v>
          </cell>
          <cell r="S247">
            <v>54</v>
          </cell>
          <cell r="T247">
            <v>54</v>
          </cell>
          <cell r="U247">
            <v>192</v>
          </cell>
          <cell r="V247">
            <v>191.37</v>
          </cell>
          <cell r="W247">
            <v>181.9</v>
          </cell>
          <cell r="X247">
            <v>0</v>
          </cell>
          <cell r="Y247">
            <v>20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6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12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728.27</v>
          </cell>
          <cell r="AR247">
            <v>6</v>
          </cell>
          <cell r="AS247">
            <v>12</v>
          </cell>
          <cell r="AT247">
            <v>226.67</v>
          </cell>
          <cell r="AU247">
            <v>0</v>
          </cell>
          <cell r="AV247">
            <v>636.16</v>
          </cell>
          <cell r="AW247">
            <v>97.11</v>
          </cell>
          <cell r="AX247">
            <v>13</v>
          </cell>
          <cell r="AY247">
            <v>746.27</v>
          </cell>
        </row>
        <row r="248">
          <cell r="B248" t="str">
            <v>0941294W</v>
          </cell>
          <cell r="C248" t="str">
            <v>LPO</v>
          </cell>
          <cell r="D248" t="str">
            <v>LPO</v>
          </cell>
          <cell r="E248" t="str">
            <v>ADOLPHE CHERIOUX</v>
          </cell>
          <cell r="F248" t="str">
            <v>VITRY SUR SEINE</v>
          </cell>
          <cell r="G248" t="str">
            <v>Isabelle</v>
          </cell>
          <cell r="H248" t="str">
            <v>HENRY</v>
          </cell>
          <cell r="I248" t="str">
            <v>01.57.02.65.08</v>
          </cell>
          <cell r="J248">
            <v>38</v>
          </cell>
          <cell r="K248">
            <v>1034</v>
          </cell>
          <cell r="L248">
            <v>0</v>
          </cell>
          <cell r="M248">
            <v>385</v>
          </cell>
          <cell r="N248">
            <v>326.5</v>
          </cell>
          <cell r="O248">
            <v>335</v>
          </cell>
          <cell r="P248">
            <v>479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45.76</v>
          </cell>
          <cell r="AC248">
            <v>119.75</v>
          </cell>
          <cell r="AD248">
            <v>0</v>
          </cell>
          <cell r="AE248">
            <v>12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22</v>
          </cell>
          <cell r="AM248">
            <v>4</v>
          </cell>
          <cell r="AN248">
            <v>0</v>
          </cell>
          <cell r="AO248">
            <v>0</v>
          </cell>
          <cell r="AP248">
            <v>0</v>
          </cell>
          <cell r="AQ248">
            <v>1525.5</v>
          </cell>
          <cell r="AR248">
            <v>177.51</v>
          </cell>
          <cell r="AS248">
            <v>26</v>
          </cell>
          <cell r="AT248">
            <v>0</v>
          </cell>
          <cell r="AU248">
            <v>292</v>
          </cell>
          <cell r="AV248">
            <v>1477.05</v>
          </cell>
          <cell r="AW248">
            <v>229.96</v>
          </cell>
          <cell r="AX248">
            <v>22</v>
          </cell>
          <cell r="AY248">
            <v>1729.01</v>
          </cell>
        </row>
        <row r="249">
          <cell r="B249" t="str">
            <v>0941473R</v>
          </cell>
          <cell r="C249" t="str">
            <v>LP</v>
          </cell>
          <cell r="D249" t="str">
            <v>SEP</v>
          </cell>
          <cell r="E249" t="str">
            <v>LYCEE ADOPLHE CHERIOUX</v>
          </cell>
          <cell r="F249" t="str">
            <v>VITRY SUR SEINE</v>
          </cell>
          <cell r="G249" t="str">
            <v>Isabelle</v>
          </cell>
          <cell r="H249" t="str">
            <v>HENRY</v>
          </cell>
          <cell r="I249" t="str">
            <v>01.57.02.65.08</v>
          </cell>
          <cell r="J249">
            <v>28</v>
          </cell>
          <cell r="K249">
            <v>564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35</v>
          </cell>
          <cell r="S249">
            <v>213</v>
          </cell>
          <cell r="T249">
            <v>176</v>
          </cell>
          <cell r="U249">
            <v>234</v>
          </cell>
          <cell r="V249">
            <v>223.6</v>
          </cell>
          <cell r="W249">
            <v>218.78</v>
          </cell>
          <cell r="X249">
            <v>78.52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9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1178.9000000000001</v>
          </cell>
          <cell r="AR249">
            <v>9</v>
          </cell>
          <cell r="AS249">
            <v>0</v>
          </cell>
          <cell r="AT249">
            <v>288.38</v>
          </cell>
          <cell r="AU249">
            <v>0</v>
          </cell>
          <cell r="AV249">
            <v>1039.8100000000002</v>
          </cell>
          <cell r="AW249">
            <v>140.09</v>
          </cell>
          <cell r="AX249">
            <v>8</v>
          </cell>
          <cell r="AY249">
            <v>1187.9000000000001</v>
          </cell>
        </row>
        <row r="250">
          <cell r="B250" t="str">
            <v>0941301D</v>
          </cell>
          <cell r="C250" t="str">
            <v>LPO</v>
          </cell>
          <cell r="D250" t="str">
            <v>LPO</v>
          </cell>
          <cell r="E250" t="str">
            <v>FREDERIC MISTRAL</v>
          </cell>
          <cell r="F250" t="str">
            <v>FRESNES</v>
          </cell>
          <cell r="G250" t="str">
            <v>Isabelle</v>
          </cell>
          <cell r="H250" t="str">
            <v>HENRY</v>
          </cell>
          <cell r="I250" t="str">
            <v>01.57.02.65.08</v>
          </cell>
          <cell r="J250">
            <v>36</v>
          </cell>
          <cell r="K250">
            <v>1235</v>
          </cell>
          <cell r="L250">
            <v>0</v>
          </cell>
          <cell r="M250">
            <v>462</v>
          </cell>
          <cell r="N250">
            <v>402.5</v>
          </cell>
          <cell r="O250">
            <v>398</v>
          </cell>
          <cell r="P250">
            <v>81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58.2</v>
          </cell>
          <cell r="AC250">
            <v>20.25</v>
          </cell>
          <cell r="AD250">
            <v>0</v>
          </cell>
          <cell r="AE250">
            <v>12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3</v>
          </cell>
          <cell r="AL250">
            <v>0</v>
          </cell>
          <cell r="AM250">
            <v>0</v>
          </cell>
          <cell r="AN250">
            <v>0</v>
          </cell>
          <cell r="AO250">
            <v>13</v>
          </cell>
          <cell r="AP250">
            <v>0</v>
          </cell>
          <cell r="AQ250">
            <v>1343.5</v>
          </cell>
          <cell r="AR250">
            <v>90.45</v>
          </cell>
          <cell r="AS250">
            <v>16</v>
          </cell>
          <cell r="AT250">
            <v>0</v>
          </cell>
          <cell r="AU250">
            <v>322</v>
          </cell>
          <cell r="AV250">
            <v>1277.44</v>
          </cell>
          <cell r="AW250">
            <v>151.51</v>
          </cell>
          <cell r="AX250">
            <v>21</v>
          </cell>
          <cell r="AY250">
            <v>1449.95</v>
          </cell>
        </row>
        <row r="251">
          <cell r="B251" t="str">
            <v>0941358R</v>
          </cell>
          <cell r="C251" t="str">
            <v>LP</v>
          </cell>
          <cell r="D251" t="str">
            <v>SEP</v>
          </cell>
          <cell r="E251" t="str">
            <v>LYCEE FREDERIC MISTRAL</v>
          </cell>
          <cell r="F251" t="str">
            <v>FRESNES</v>
          </cell>
          <cell r="G251" t="str">
            <v>Isabelle</v>
          </cell>
          <cell r="H251" t="str">
            <v>HENRY</v>
          </cell>
          <cell r="I251" t="str">
            <v>01.57.02.65.08</v>
          </cell>
          <cell r="J251">
            <v>15</v>
          </cell>
          <cell r="K251">
            <v>375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240</v>
          </cell>
          <cell r="V251">
            <v>227.5</v>
          </cell>
          <cell r="W251">
            <v>222.5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6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690</v>
          </cell>
          <cell r="AR251">
            <v>6</v>
          </cell>
          <cell r="AS251">
            <v>0</v>
          </cell>
          <cell r="AT251">
            <v>237.5</v>
          </cell>
          <cell r="AU251">
            <v>0</v>
          </cell>
          <cell r="AV251">
            <v>637.89</v>
          </cell>
          <cell r="AW251">
            <v>55.11</v>
          </cell>
          <cell r="AX251">
            <v>3</v>
          </cell>
          <cell r="AY251">
            <v>696</v>
          </cell>
        </row>
        <row r="252">
          <cell r="B252" t="str">
            <v>0941355M</v>
          </cell>
          <cell r="C252" t="str">
            <v>LP</v>
          </cell>
          <cell r="D252" t="str">
            <v>LP</v>
          </cell>
          <cell r="E252" t="str">
            <v>PAUL BERT</v>
          </cell>
          <cell r="F252" t="str">
            <v>MAISONS ALFORT</v>
          </cell>
          <cell r="G252" t="str">
            <v>Isabelle</v>
          </cell>
          <cell r="H252" t="str">
            <v>HENRY</v>
          </cell>
          <cell r="I252" t="str">
            <v>01.57.02.65.08</v>
          </cell>
          <cell r="J252">
            <v>26</v>
          </cell>
          <cell r="K252">
            <v>650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81</v>
          </cell>
          <cell r="Q252">
            <v>0</v>
          </cell>
          <cell r="R252">
            <v>35</v>
          </cell>
          <cell r="S252">
            <v>54</v>
          </cell>
          <cell r="T252">
            <v>54</v>
          </cell>
          <cell r="U252">
            <v>344.4</v>
          </cell>
          <cell r="V252">
            <v>322.10000000000002</v>
          </cell>
          <cell r="W252">
            <v>300.02999999999997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20.25</v>
          </cell>
          <cell r="AD252">
            <v>0</v>
          </cell>
          <cell r="AE252">
            <v>9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1190.53</v>
          </cell>
          <cell r="AR252">
            <v>29.25</v>
          </cell>
          <cell r="AS252">
            <v>15</v>
          </cell>
          <cell r="AT252">
            <v>367.03</v>
          </cell>
          <cell r="AU252">
            <v>0</v>
          </cell>
          <cell r="AV252">
            <v>1071.76</v>
          </cell>
          <cell r="AW252">
            <v>150.02000000000001</v>
          </cell>
          <cell r="AX252">
            <v>13</v>
          </cell>
          <cell r="AY252">
            <v>1234.78</v>
          </cell>
        </row>
        <row r="253">
          <cell r="B253" t="str">
            <v>0941413A</v>
          </cell>
          <cell r="C253" t="str">
            <v>LPO</v>
          </cell>
          <cell r="D253" t="str">
            <v>LPO</v>
          </cell>
          <cell r="E253" t="str">
            <v>LEON BLUM</v>
          </cell>
          <cell r="F253" t="str">
            <v>CRETEIL</v>
          </cell>
          <cell r="G253" t="str">
            <v>Isabelle</v>
          </cell>
          <cell r="H253" t="str">
            <v>HENRY</v>
          </cell>
          <cell r="I253" t="str">
            <v>01.57.02.65.08</v>
          </cell>
          <cell r="J253">
            <v>32</v>
          </cell>
          <cell r="K253">
            <v>1051</v>
          </cell>
          <cell r="L253">
            <v>22</v>
          </cell>
          <cell r="M253">
            <v>308</v>
          </cell>
          <cell r="N253">
            <v>329</v>
          </cell>
          <cell r="O253">
            <v>326</v>
          </cell>
          <cell r="P253">
            <v>0</v>
          </cell>
          <cell r="Q253">
            <v>127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45.64</v>
          </cell>
          <cell r="AC253">
            <v>0</v>
          </cell>
          <cell r="AD253">
            <v>4.3499999999999996</v>
          </cell>
          <cell r="AE253">
            <v>12</v>
          </cell>
          <cell r="AF253">
            <v>0</v>
          </cell>
          <cell r="AG253">
            <v>0</v>
          </cell>
          <cell r="AH253">
            <v>0</v>
          </cell>
          <cell r="AI253">
            <v>6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13</v>
          </cell>
          <cell r="AP253">
            <v>0</v>
          </cell>
          <cell r="AQ253">
            <v>1112</v>
          </cell>
          <cell r="AR253">
            <v>61.99</v>
          </cell>
          <cell r="AS253">
            <v>19</v>
          </cell>
          <cell r="AT253">
            <v>0</v>
          </cell>
          <cell r="AU253">
            <v>241</v>
          </cell>
          <cell r="AV253">
            <v>1032.46</v>
          </cell>
          <cell r="AW253">
            <v>143.03</v>
          </cell>
          <cell r="AX253">
            <v>17.5</v>
          </cell>
          <cell r="AY253">
            <v>1192.99</v>
          </cell>
        </row>
        <row r="254">
          <cell r="B254" t="str">
            <v>0941606K</v>
          </cell>
          <cell r="C254" t="str">
            <v>LP</v>
          </cell>
          <cell r="D254" t="str">
            <v>SEP</v>
          </cell>
          <cell r="E254" t="str">
            <v>LYCEE LEON BLUM</v>
          </cell>
          <cell r="F254" t="str">
            <v>CRETEIL</v>
          </cell>
          <cell r="G254" t="str">
            <v>Isabelle</v>
          </cell>
          <cell r="H254" t="str">
            <v>HENRY</v>
          </cell>
          <cell r="I254" t="str">
            <v>01.57.02.65.08</v>
          </cell>
          <cell r="J254">
            <v>13</v>
          </cell>
          <cell r="K254">
            <v>320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192</v>
          </cell>
          <cell r="V254">
            <v>185.33</v>
          </cell>
          <cell r="W254">
            <v>177.44</v>
          </cell>
          <cell r="X254">
            <v>0</v>
          </cell>
          <cell r="Y254">
            <v>0</v>
          </cell>
          <cell r="Z254">
            <v>18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3</v>
          </cell>
          <cell r="AF254">
            <v>0</v>
          </cell>
          <cell r="AG254">
            <v>0</v>
          </cell>
          <cell r="AH254">
            <v>0</v>
          </cell>
          <cell r="AI254">
            <v>4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27</v>
          </cell>
          <cell r="AQ254">
            <v>572.77</v>
          </cell>
          <cell r="AR254">
            <v>3</v>
          </cell>
          <cell r="AS254">
            <v>31</v>
          </cell>
          <cell r="AT254">
            <v>192.77</v>
          </cell>
          <cell r="AU254">
            <v>0</v>
          </cell>
          <cell r="AV254">
            <v>503.84999999999997</v>
          </cell>
          <cell r="AW254">
            <v>95.42</v>
          </cell>
          <cell r="AX254">
            <v>7.5</v>
          </cell>
          <cell r="AY254">
            <v>606.77</v>
          </cell>
        </row>
        <row r="255">
          <cell r="B255" t="str">
            <v>0941474S</v>
          </cell>
          <cell r="C255" t="str">
            <v>LPO</v>
          </cell>
          <cell r="D255" t="str">
            <v>LPO</v>
          </cell>
          <cell r="E255" t="str">
            <v>DARIUS MILHAUD</v>
          </cell>
          <cell r="F255" t="str">
            <v>LE KREMLIN BICETRE</v>
          </cell>
          <cell r="G255" t="str">
            <v>Isabelle</v>
          </cell>
          <cell r="H255" t="str">
            <v>HENRY</v>
          </cell>
          <cell r="I255" t="str">
            <v>01.57.02.65.08</v>
          </cell>
          <cell r="J255">
            <v>43</v>
          </cell>
          <cell r="K255">
            <v>1377</v>
          </cell>
          <cell r="L255">
            <v>0</v>
          </cell>
          <cell r="M255">
            <v>539</v>
          </cell>
          <cell r="N255">
            <v>410.5</v>
          </cell>
          <cell r="O255">
            <v>449</v>
          </cell>
          <cell r="P255">
            <v>247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60.2</v>
          </cell>
          <cell r="AC255">
            <v>61.75</v>
          </cell>
          <cell r="AD255">
            <v>0</v>
          </cell>
          <cell r="AE255">
            <v>12</v>
          </cell>
          <cell r="AF255">
            <v>0</v>
          </cell>
          <cell r="AG255">
            <v>0</v>
          </cell>
          <cell r="AH255">
            <v>0</v>
          </cell>
          <cell r="AI255">
            <v>6</v>
          </cell>
          <cell r="AJ255">
            <v>4.75</v>
          </cell>
          <cell r="AK255">
            <v>0</v>
          </cell>
          <cell r="AL255">
            <v>25</v>
          </cell>
          <cell r="AM255">
            <v>0</v>
          </cell>
          <cell r="AN255">
            <v>0</v>
          </cell>
          <cell r="AO255">
            <v>15</v>
          </cell>
          <cell r="AP255">
            <v>0</v>
          </cell>
          <cell r="AQ255">
            <v>1645.5</v>
          </cell>
          <cell r="AR255">
            <v>133.94999999999999</v>
          </cell>
          <cell r="AS255">
            <v>50.75</v>
          </cell>
          <cell r="AT255">
            <v>0</v>
          </cell>
          <cell r="AU255">
            <v>365</v>
          </cell>
          <cell r="AV255">
            <v>1610.93</v>
          </cell>
          <cell r="AW255">
            <v>200.77</v>
          </cell>
          <cell r="AX255">
            <v>18.5</v>
          </cell>
          <cell r="AY255">
            <v>1830.2</v>
          </cell>
        </row>
        <row r="256">
          <cell r="B256" t="str">
            <v>0941475T</v>
          </cell>
          <cell r="C256" t="str">
            <v>LP</v>
          </cell>
          <cell r="D256" t="str">
            <v>SEP</v>
          </cell>
          <cell r="E256" t="str">
            <v>LYCEE DARIUS MILHAUD</v>
          </cell>
          <cell r="F256" t="str">
            <v>LE KREMLIN BICETRE</v>
          </cell>
          <cell r="G256" t="str">
            <v>Isabelle</v>
          </cell>
          <cell r="H256" t="str">
            <v>HENRY</v>
          </cell>
          <cell r="I256" t="str">
            <v>01.57.02.65.08</v>
          </cell>
          <cell r="J256">
            <v>18</v>
          </cell>
          <cell r="K256">
            <v>462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54</v>
          </cell>
          <cell r="T256">
            <v>54</v>
          </cell>
          <cell r="U256">
            <v>204</v>
          </cell>
          <cell r="V256">
            <v>243.5</v>
          </cell>
          <cell r="W256">
            <v>236</v>
          </cell>
          <cell r="X256">
            <v>54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845.5</v>
          </cell>
          <cell r="AR256">
            <v>6</v>
          </cell>
          <cell r="AS256">
            <v>0</v>
          </cell>
          <cell r="AT256">
            <v>295</v>
          </cell>
          <cell r="AU256">
            <v>0</v>
          </cell>
          <cell r="AV256">
            <v>730.23</v>
          </cell>
          <cell r="AW256">
            <v>103.77</v>
          </cell>
          <cell r="AX256">
            <v>17.5</v>
          </cell>
          <cell r="AY256">
            <v>851.5</v>
          </cell>
        </row>
        <row r="257">
          <cell r="B257" t="str">
            <v>0941930M</v>
          </cell>
          <cell r="C257" t="str">
            <v>LPO</v>
          </cell>
          <cell r="D257" t="str">
            <v>LPO</v>
          </cell>
          <cell r="E257" t="str">
            <v>JOHANNES GUTENBERG</v>
          </cell>
          <cell r="F257" t="str">
            <v>CRETEIL</v>
          </cell>
          <cell r="G257" t="str">
            <v>Isabelle</v>
          </cell>
          <cell r="H257" t="str">
            <v>HENRY</v>
          </cell>
          <cell r="I257" t="str">
            <v>01.57.02.65.08</v>
          </cell>
          <cell r="J257">
            <v>29</v>
          </cell>
          <cell r="K257">
            <v>914</v>
          </cell>
          <cell r="L257">
            <v>0</v>
          </cell>
          <cell r="M257">
            <v>308</v>
          </cell>
          <cell r="N257">
            <v>378</v>
          </cell>
          <cell r="O257">
            <v>400.5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52.78</v>
          </cell>
          <cell r="AC257">
            <v>0</v>
          </cell>
          <cell r="AD257">
            <v>0</v>
          </cell>
          <cell r="AE257">
            <v>12</v>
          </cell>
          <cell r="AF257">
            <v>0</v>
          </cell>
          <cell r="AG257">
            <v>0</v>
          </cell>
          <cell r="AH257">
            <v>0</v>
          </cell>
          <cell r="AI257">
            <v>6</v>
          </cell>
          <cell r="AJ257">
            <v>0</v>
          </cell>
          <cell r="AK257">
            <v>0</v>
          </cell>
          <cell r="AL257">
            <v>21</v>
          </cell>
          <cell r="AM257">
            <v>0</v>
          </cell>
          <cell r="AN257">
            <v>0</v>
          </cell>
          <cell r="AO257">
            <v>9</v>
          </cell>
          <cell r="AP257">
            <v>0</v>
          </cell>
          <cell r="AQ257">
            <v>1086.5</v>
          </cell>
          <cell r="AR257">
            <v>64.78</v>
          </cell>
          <cell r="AS257">
            <v>36</v>
          </cell>
          <cell r="AT257">
            <v>0</v>
          </cell>
          <cell r="AU257">
            <v>275</v>
          </cell>
          <cell r="AV257">
            <v>1033.82</v>
          </cell>
          <cell r="AW257">
            <v>141.46</v>
          </cell>
          <cell r="AX257">
            <v>12</v>
          </cell>
          <cell r="AY257">
            <v>1187.28</v>
          </cell>
        </row>
        <row r="258">
          <cell r="B258" t="str">
            <v>0942020K</v>
          </cell>
          <cell r="C258" t="str">
            <v>LP</v>
          </cell>
          <cell r="D258" t="str">
            <v>SEP</v>
          </cell>
          <cell r="E258" t="str">
            <v>LYCEE GUTENBERG</v>
          </cell>
          <cell r="F258" t="str">
            <v>CRETEIL</v>
          </cell>
          <cell r="G258" t="str">
            <v>Isabelle</v>
          </cell>
          <cell r="H258" t="str">
            <v>HENRY</v>
          </cell>
          <cell r="I258" t="str">
            <v>01.57.02.65.08</v>
          </cell>
          <cell r="J258">
            <v>12</v>
          </cell>
          <cell r="K258">
            <v>306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154</v>
          </cell>
          <cell r="V258">
            <v>149.30000000000001</v>
          </cell>
          <cell r="W258">
            <v>140.69999999999999</v>
          </cell>
          <cell r="X258">
            <v>82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526</v>
          </cell>
          <cell r="AR258">
            <v>0</v>
          </cell>
          <cell r="AS258">
            <v>0</v>
          </cell>
          <cell r="AT258">
            <v>172.5</v>
          </cell>
          <cell r="AU258">
            <v>0</v>
          </cell>
          <cell r="AV258">
            <v>432.47</v>
          </cell>
          <cell r="AW258">
            <v>80.53</v>
          </cell>
          <cell r="AX258">
            <v>13</v>
          </cell>
          <cell r="AY258">
            <v>526</v>
          </cell>
        </row>
        <row r="259">
          <cell r="B259" t="str">
            <v>0940136M</v>
          </cell>
          <cell r="C259" t="str">
            <v>LP</v>
          </cell>
          <cell r="D259" t="str">
            <v>SEP</v>
          </cell>
          <cell r="E259" t="str">
            <v>LYCEE FERNAND LEGER</v>
          </cell>
          <cell r="F259" t="str">
            <v>IVRY SUR SEINE</v>
          </cell>
          <cell r="G259" t="str">
            <v>Isabelle</v>
          </cell>
          <cell r="H259" t="str">
            <v>HENRY</v>
          </cell>
          <cell r="I259" t="str">
            <v>01.57.02.65.08</v>
          </cell>
          <cell r="J259">
            <v>16</v>
          </cell>
          <cell r="K259">
            <v>288</v>
          </cell>
          <cell r="L259">
            <v>22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35</v>
          </cell>
          <cell r="S259">
            <v>108</v>
          </cell>
          <cell r="T259">
            <v>108</v>
          </cell>
          <cell r="U259">
            <v>122</v>
          </cell>
          <cell r="V259">
            <v>118.9</v>
          </cell>
          <cell r="W259">
            <v>106.5</v>
          </cell>
          <cell r="X259">
            <v>0</v>
          </cell>
          <cell r="Y259">
            <v>0</v>
          </cell>
          <cell r="Z259">
            <v>21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3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641.4</v>
          </cell>
          <cell r="AR259">
            <v>3</v>
          </cell>
          <cell r="AS259">
            <v>0</v>
          </cell>
          <cell r="AT259">
            <v>143.9</v>
          </cell>
          <cell r="AU259">
            <v>0</v>
          </cell>
          <cell r="AV259">
            <v>562.44999999999993</v>
          </cell>
          <cell r="AW259">
            <v>76.45</v>
          </cell>
          <cell r="AX259">
            <v>5.5</v>
          </cell>
          <cell r="AY259">
            <v>644.4</v>
          </cell>
        </row>
        <row r="260">
          <cell r="B260" t="str">
            <v>0941972H</v>
          </cell>
          <cell r="C260" t="str">
            <v>LPO</v>
          </cell>
          <cell r="D260" t="str">
            <v>LPO LY</v>
          </cell>
          <cell r="E260" t="str">
            <v>FERNAND LEGER</v>
          </cell>
          <cell r="F260" t="str">
            <v>IVRY SUR SEINE</v>
          </cell>
          <cell r="G260" t="str">
            <v>Isabelle</v>
          </cell>
          <cell r="H260" t="str">
            <v>HENRY</v>
          </cell>
          <cell r="I260" t="str">
            <v>01.57.02.65.08</v>
          </cell>
          <cell r="J260">
            <v>12</v>
          </cell>
          <cell r="K260">
            <v>280</v>
          </cell>
          <cell r="L260">
            <v>0</v>
          </cell>
          <cell r="M260">
            <v>154</v>
          </cell>
          <cell r="N260">
            <v>115</v>
          </cell>
          <cell r="O260">
            <v>115</v>
          </cell>
          <cell r="P260">
            <v>93.5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15.87</v>
          </cell>
          <cell r="AC260">
            <v>23.38</v>
          </cell>
          <cell r="AD260">
            <v>0</v>
          </cell>
          <cell r="AE260">
            <v>6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9</v>
          </cell>
          <cell r="AM260">
            <v>0</v>
          </cell>
          <cell r="AN260">
            <v>0</v>
          </cell>
          <cell r="AO260">
            <v>3</v>
          </cell>
          <cell r="AP260">
            <v>0</v>
          </cell>
          <cell r="AQ260">
            <v>477.5</v>
          </cell>
          <cell r="AR260">
            <v>45.25</v>
          </cell>
          <cell r="AS260">
            <v>12</v>
          </cell>
          <cell r="AT260">
            <v>0</v>
          </cell>
          <cell r="AU260">
            <v>99</v>
          </cell>
          <cell r="AV260">
            <v>451.04</v>
          </cell>
          <cell r="AW260">
            <v>74.209999999999994</v>
          </cell>
          <cell r="AX260">
            <v>9.5</v>
          </cell>
          <cell r="AY260">
            <v>534.75</v>
          </cell>
        </row>
        <row r="261">
          <cell r="B261" t="str">
            <v>0941354L</v>
          </cell>
          <cell r="C261" t="str">
            <v>LP</v>
          </cell>
          <cell r="D261" t="str">
            <v>SEP</v>
          </cell>
          <cell r="E261" t="str">
            <v>LYCEE ROBERT SCHUMAN</v>
          </cell>
          <cell r="F261" t="str">
            <v>CHARENTON LE PONT</v>
          </cell>
          <cell r="G261" t="str">
            <v>Isabelle</v>
          </cell>
          <cell r="H261" t="str">
            <v>HENRY</v>
          </cell>
          <cell r="I261" t="str">
            <v>01.57.02.65.08</v>
          </cell>
          <cell r="J261">
            <v>7</v>
          </cell>
          <cell r="K261">
            <v>186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96</v>
          </cell>
          <cell r="V261">
            <v>92.33</v>
          </cell>
          <cell r="W261">
            <v>92.38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3</v>
          </cell>
          <cell r="AF261">
            <v>0</v>
          </cell>
          <cell r="AG261">
            <v>0</v>
          </cell>
          <cell r="AH261">
            <v>0</v>
          </cell>
          <cell r="AI261">
            <v>6</v>
          </cell>
          <cell r="AJ261">
            <v>0</v>
          </cell>
          <cell r="AK261">
            <v>6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280.70999999999998</v>
          </cell>
          <cell r="AR261">
            <v>3</v>
          </cell>
          <cell r="AS261">
            <v>12</v>
          </cell>
          <cell r="AT261">
            <v>99.71</v>
          </cell>
          <cell r="AU261">
            <v>0</v>
          </cell>
          <cell r="AV261">
            <v>247.21999999999997</v>
          </cell>
          <cell r="AW261">
            <v>45.49</v>
          </cell>
          <cell r="AX261">
            <v>3</v>
          </cell>
          <cell r="AY261">
            <v>295.70999999999998</v>
          </cell>
        </row>
        <row r="262">
          <cell r="B262" t="str">
            <v>0941974K</v>
          </cell>
          <cell r="C262" t="str">
            <v>LPO</v>
          </cell>
          <cell r="D262" t="str">
            <v>LPO</v>
          </cell>
          <cell r="E262" t="str">
            <v>ROBERT SCHUMAN</v>
          </cell>
          <cell r="F262" t="str">
            <v>CHARENTON LE PONT</v>
          </cell>
          <cell r="G262" t="str">
            <v>Isabelle</v>
          </cell>
          <cell r="H262" t="str">
            <v>HENRY</v>
          </cell>
          <cell r="I262" t="str">
            <v>01.57.02.65.08</v>
          </cell>
          <cell r="J262">
            <v>19</v>
          </cell>
          <cell r="K262">
            <v>627</v>
          </cell>
          <cell r="L262">
            <v>0</v>
          </cell>
          <cell r="M262">
            <v>231</v>
          </cell>
          <cell r="N262">
            <v>255</v>
          </cell>
          <cell r="O262">
            <v>216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32.450000000000003</v>
          </cell>
          <cell r="AC262">
            <v>0</v>
          </cell>
          <cell r="AD262">
            <v>0</v>
          </cell>
          <cell r="AE262">
            <v>6</v>
          </cell>
          <cell r="AF262">
            <v>0</v>
          </cell>
          <cell r="AG262">
            <v>0</v>
          </cell>
          <cell r="AH262">
            <v>0</v>
          </cell>
          <cell r="AI262">
            <v>6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9</v>
          </cell>
          <cell r="AP262">
            <v>0</v>
          </cell>
          <cell r="AQ262">
            <v>702</v>
          </cell>
          <cell r="AR262">
            <v>38.450000000000003</v>
          </cell>
          <cell r="AS262">
            <v>15</v>
          </cell>
          <cell r="AT262">
            <v>0</v>
          </cell>
          <cell r="AU262">
            <v>174</v>
          </cell>
          <cell r="AV262">
            <v>656.87</v>
          </cell>
          <cell r="AW262">
            <v>89.58</v>
          </cell>
          <cell r="AX262">
            <v>9</v>
          </cell>
          <cell r="AY262">
            <v>755.45</v>
          </cell>
        </row>
        <row r="263">
          <cell r="B263" t="str">
            <v>0941635S</v>
          </cell>
          <cell r="C263" t="str">
            <v>LP</v>
          </cell>
          <cell r="D263" t="str">
            <v>SEP</v>
          </cell>
          <cell r="E263" t="str">
            <v>LYCEE PIERRE BROSSOLETTE</v>
          </cell>
          <cell r="F263" t="str">
            <v>LE KREMLIN BICETRE</v>
          </cell>
          <cell r="G263" t="str">
            <v>Isabelle</v>
          </cell>
          <cell r="H263" t="str">
            <v>HENRY</v>
          </cell>
          <cell r="I263" t="str">
            <v>01.57.02.65.08</v>
          </cell>
          <cell r="J263">
            <v>14</v>
          </cell>
          <cell r="K263">
            <v>342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154</v>
          </cell>
          <cell r="V263">
            <v>152.5</v>
          </cell>
          <cell r="W263">
            <v>144.97999999999999</v>
          </cell>
          <cell r="X263">
            <v>133.81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3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18</v>
          </cell>
          <cell r="AL263">
            <v>10</v>
          </cell>
          <cell r="AM263">
            <v>0</v>
          </cell>
          <cell r="AN263">
            <v>0</v>
          </cell>
          <cell r="AO263">
            <v>4</v>
          </cell>
          <cell r="AP263">
            <v>0</v>
          </cell>
          <cell r="AQ263">
            <v>585.29</v>
          </cell>
          <cell r="AR263">
            <v>3</v>
          </cell>
          <cell r="AS263">
            <v>32</v>
          </cell>
          <cell r="AT263">
            <v>179.98</v>
          </cell>
          <cell r="AU263">
            <v>0</v>
          </cell>
          <cell r="AV263">
            <v>554.38</v>
          </cell>
          <cell r="AW263">
            <v>55.91</v>
          </cell>
          <cell r="AX263">
            <v>10</v>
          </cell>
          <cell r="AY263">
            <v>620.29</v>
          </cell>
        </row>
        <row r="264">
          <cell r="B264" t="str">
            <v>0941975L</v>
          </cell>
          <cell r="C264" t="str">
            <v>LPO</v>
          </cell>
          <cell r="D264" t="str">
            <v>LPO LY</v>
          </cell>
          <cell r="E264" t="str">
            <v>PIERRE BROSSOLETTE</v>
          </cell>
          <cell r="F264" t="str">
            <v>LE KREMLIN BICETRE</v>
          </cell>
          <cell r="G264" t="str">
            <v>Isabelle</v>
          </cell>
          <cell r="H264" t="str">
            <v>HENRY</v>
          </cell>
          <cell r="I264" t="str">
            <v>01.57.02.65.08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</row>
        <row r="265">
          <cell r="B265" t="str">
            <v>0942269F</v>
          </cell>
          <cell r="C265" t="str">
            <v>LPO</v>
          </cell>
          <cell r="D265" t="str">
            <v>LPO</v>
          </cell>
          <cell r="E265" t="str">
            <v>PAULINE ROLAND</v>
          </cell>
          <cell r="F265" t="str">
            <v>CHEVILLY LARUE</v>
          </cell>
          <cell r="G265" t="str">
            <v>Isabelle</v>
          </cell>
          <cell r="H265" t="str">
            <v>HENRY</v>
          </cell>
          <cell r="I265" t="str">
            <v>01.57.02.65.08</v>
          </cell>
          <cell r="J265">
            <v>39</v>
          </cell>
          <cell r="K265">
            <v>1140</v>
          </cell>
          <cell r="L265">
            <v>0</v>
          </cell>
          <cell r="M265">
            <v>308</v>
          </cell>
          <cell r="N265">
            <v>221.5</v>
          </cell>
          <cell r="O265">
            <v>220</v>
          </cell>
          <cell r="P265">
            <v>77</v>
          </cell>
          <cell r="Q265">
            <v>0</v>
          </cell>
          <cell r="R265">
            <v>0</v>
          </cell>
          <cell r="S265">
            <v>91</v>
          </cell>
          <cell r="T265">
            <v>84.5</v>
          </cell>
          <cell r="U265">
            <v>192</v>
          </cell>
          <cell r="V265">
            <v>181.33</v>
          </cell>
          <cell r="W265">
            <v>176.88</v>
          </cell>
          <cell r="X265">
            <v>0</v>
          </cell>
          <cell r="Y265">
            <v>0</v>
          </cell>
          <cell r="Z265">
            <v>18</v>
          </cell>
          <cell r="AA265">
            <v>0</v>
          </cell>
          <cell r="AB265">
            <v>31.47</v>
          </cell>
          <cell r="AC265">
            <v>19.25</v>
          </cell>
          <cell r="AD265">
            <v>0</v>
          </cell>
          <cell r="AE265">
            <v>9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1570.21</v>
          </cell>
          <cell r="AR265">
            <v>59.72</v>
          </cell>
          <cell r="AS265">
            <v>0</v>
          </cell>
          <cell r="AT265">
            <v>215.71</v>
          </cell>
          <cell r="AU265">
            <v>198</v>
          </cell>
          <cell r="AV265">
            <v>1364.0900000000001</v>
          </cell>
          <cell r="AW265">
            <v>253.84</v>
          </cell>
          <cell r="AX265">
            <v>12</v>
          </cell>
          <cell r="AY265">
            <v>1629.93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G 2023-24"/>
      <sheetName val="Modifications DHG 2023-24"/>
      <sheetName val="Corresp RNE-UAARAT"/>
    </sheetNames>
    <sheetDataSet>
      <sheetData sheetId="0" refreshError="1">
        <row r="2">
          <cell r="B2" t="str">
            <v>N° RNE</v>
          </cell>
          <cell r="C2" t="str">
            <v>Sigle</v>
          </cell>
          <cell r="D2" t="str">
            <v>Sigle</v>
          </cell>
          <cell r="E2" t="str">
            <v>Dénomination</v>
          </cell>
          <cell r="F2" t="str">
            <v>Commune</v>
          </cell>
          <cell r="G2" t="str">
            <v>Prénom</v>
          </cell>
          <cell r="H2" t="str">
            <v>Nom</v>
          </cell>
          <cell r="I2" t="str">
            <v>Tél</v>
          </cell>
          <cell r="J2" t="str">
            <v>Nbre de division</v>
          </cell>
          <cell r="K2" t="str">
            <v>Capacité d'accueil</v>
          </cell>
          <cell r="L2" t="str">
            <v>Dotation UNSS</v>
          </cell>
          <cell r="M2" t="str">
            <v>Dotation HCD</v>
          </cell>
          <cell r="N2" t="str">
            <v>Pondé cycle terminal</v>
          </cell>
          <cell r="O2" t="str">
            <v>pondération BTS DN MADE</v>
          </cell>
          <cell r="P2" t="str">
            <v>pondérations CPGE</v>
          </cell>
          <cell r="Q2" t="str">
            <v>Langues rares</v>
          </cell>
          <cell r="R2" t="str">
            <v>Section binationale</v>
          </cell>
          <cell r="S2" t="str">
            <v>Section internationale</v>
          </cell>
          <cell r="T2" t="str">
            <v>Section européenne</v>
          </cell>
          <cell r="U2" t="str">
            <v>Coord tertiaire</v>
          </cell>
          <cell r="V2" t="str">
            <v>ULIS</v>
          </cell>
          <cell r="W2" t="str">
            <v>2de</v>
          </cell>
          <cell r="X2" t="str">
            <v>1e</v>
          </cell>
          <cell r="Y2" t="str">
            <v>Tle</v>
          </cell>
          <cell r="Z2" t="str">
            <v>Postbac hors CPGE</v>
          </cell>
          <cell r="AA2" t="str">
            <v>CPGE &amp; CPES</v>
          </cell>
          <cell r="AB2" t="str">
            <v>FCIL</v>
          </cell>
          <cell r="AC2" t="str">
            <v>1er cycle</v>
          </cell>
          <cell r="AD2" t="str">
            <v>UPE2A</v>
          </cell>
          <cell r="AE2" t="str">
            <v>CAP 1</v>
          </cell>
          <cell r="AF2" t="str">
            <v>CAP 2</v>
          </cell>
          <cell r="AG2" t="str">
            <v>2nde Pro</v>
          </cell>
          <cell r="AH2" t="str">
            <v>1ère pro</v>
          </cell>
          <cell r="AI2" t="str">
            <v>Terminale pro</v>
          </cell>
          <cell r="AJ2" t="str">
            <v>MC DE BMA MONIT</v>
          </cell>
          <cell r="AK2" t="str">
            <v>IPS</v>
          </cell>
          <cell r="AL2" t="str">
            <v>Accompagnement ponctuel</v>
          </cell>
          <cell r="AM2" t="str">
            <v>Coordo diverses</v>
          </cell>
          <cell r="AN2" t="str">
            <v>Section sportive</v>
          </cell>
          <cell r="AO2" t="str">
            <v>Divers</v>
          </cell>
          <cell r="AP2" t="str">
            <v xml:space="preserve">Structures spécifiques </v>
          </cell>
          <cell r="AQ2" t="str">
            <v>Dotation à la structure</v>
          </cell>
          <cell r="AR2" t="str">
            <v>Dotations statutaires</v>
          </cell>
          <cell r="AS2" t="str">
            <v>Dotations complémentaires</v>
          </cell>
          <cell r="AT2" t="str">
            <v>Marge réglementaire voie pro</v>
          </cell>
          <cell r="AU2" t="str">
            <v>Marge réglementaire voie techno</v>
          </cell>
          <cell r="AV2" t="str">
            <v>HP</v>
          </cell>
          <cell r="AW2" t="str">
            <v xml:space="preserve"> HSA </v>
          </cell>
          <cell r="AX2" t="str">
            <v>IMP</v>
          </cell>
          <cell r="AY2" t="str">
            <v>Total DHG</v>
          </cell>
          <cell r="AZ2" t="str">
            <v>ratio HS2023</v>
          </cell>
          <cell r="BA2" t="str">
            <v>Nbre de division</v>
          </cell>
          <cell r="BB2" t="str">
            <v>Capacité d'accueil</v>
          </cell>
          <cell r="BC2" t="str">
            <v>Dotation UNSS</v>
          </cell>
          <cell r="BD2" t="str">
            <v>Dotation HCD</v>
          </cell>
          <cell r="BE2" t="str">
            <v>Pondé cycle terminal</v>
          </cell>
          <cell r="BF2" t="str">
            <v>pondération BTS DN MADE</v>
          </cell>
          <cell r="BG2" t="str">
            <v>pondérations CPGE</v>
          </cell>
          <cell r="BH2" t="str">
            <v>Langues rares</v>
          </cell>
          <cell r="BI2" t="str">
            <v>Section binationale</v>
          </cell>
          <cell r="BJ2" t="str">
            <v>Section internationale</v>
          </cell>
          <cell r="BK2" t="str">
            <v>Section européenne</v>
          </cell>
          <cell r="BL2" t="str">
            <v>Coord tertiaire</v>
          </cell>
          <cell r="BM2" t="str">
            <v>ULIS</v>
          </cell>
          <cell r="BN2" t="str">
            <v>2de</v>
          </cell>
          <cell r="BO2" t="str">
            <v>1e</v>
          </cell>
          <cell r="BP2" t="str">
            <v>Tle</v>
          </cell>
          <cell r="BQ2" t="str">
            <v>Postbac hors CPGE</v>
          </cell>
          <cell r="BR2" t="str">
            <v>CPGE &amp; CPES</v>
          </cell>
          <cell r="BS2" t="str">
            <v>FCIL</v>
          </cell>
          <cell r="BT2" t="str">
            <v>1er cycle</v>
          </cell>
          <cell r="BU2" t="str">
            <v>UPE2A</v>
          </cell>
          <cell r="BV2" t="str">
            <v>CAP 1</v>
          </cell>
          <cell r="BW2" t="str">
            <v>CAP 2</v>
          </cell>
          <cell r="BX2" t="str">
            <v>2nde Pro</v>
          </cell>
          <cell r="BY2" t="str">
            <v>1ère pro</v>
          </cell>
          <cell r="BZ2" t="str">
            <v>Terminale pro</v>
          </cell>
          <cell r="CA2" t="str">
            <v>MC DE BMA MONIT</v>
          </cell>
          <cell r="CB2" t="str">
            <v>IPS</v>
          </cell>
          <cell r="CC2" t="str">
            <v>Accompagnement ponctuel</v>
          </cell>
          <cell r="CD2" t="str">
            <v>Coordo diverses</v>
          </cell>
          <cell r="CE2" t="str">
            <v>section sportive</v>
          </cell>
          <cell r="CF2" t="str">
            <v>Divers</v>
          </cell>
          <cell r="CG2" t="str">
            <v xml:space="preserve">Structures spécifiques </v>
          </cell>
          <cell r="CH2" t="str">
            <v>Dotation à la structure</v>
          </cell>
          <cell r="CI2" t="str">
            <v>Dotations statutaires</v>
          </cell>
          <cell r="CJ2" t="str">
            <v>Dotations complémentaires</v>
          </cell>
          <cell r="CK2" t="str">
            <v>Marge réglementaire voie pro</v>
          </cell>
          <cell r="CL2" t="str">
            <v>Marge réglementaire voie techno</v>
          </cell>
          <cell r="CM2" t="str">
            <v>HP</v>
          </cell>
          <cell r="CN2" t="str">
            <v xml:space="preserve"> HSA </v>
          </cell>
          <cell r="CO2" t="str">
            <v>IMP</v>
          </cell>
          <cell r="CP2" t="str">
            <v>Total DHG</v>
          </cell>
        </row>
        <row r="3">
          <cell r="B3" t="str">
            <v>0940112L</v>
          </cell>
          <cell r="C3" t="str">
            <v>LPO</v>
          </cell>
          <cell r="D3" t="str">
            <v>LPO LY</v>
          </cell>
          <cell r="E3" t="str">
            <v>LOUISE MICHEL</v>
          </cell>
          <cell r="F3" t="str">
            <v>CHAMPIGNY SUR MARNE</v>
          </cell>
          <cell r="G3" t="str">
            <v>Sabine</v>
          </cell>
          <cell r="H3" t="str">
            <v>ACHKOUYAN</v>
          </cell>
          <cell r="I3" t="str">
            <v>01.57.02.65.07</v>
          </cell>
          <cell r="J3">
            <v>22</v>
          </cell>
          <cell r="K3">
            <v>692</v>
          </cell>
          <cell r="L3">
            <v>12</v>
          </cell>
          <cell r="M3">
            <v>0</v>
          </cell>
          <cell r="N3">
            <v>40.520000000000003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6</v>
          </cell>
          <cell r="U3">
            <v>0</v>
          </cell>
          <cell r="V3">
            <v>0</v>
          </cell>
          <cell r="W3">
            <v>269.5</v>
          </cell>
          <cell r="X3">
            <v>264</v>
          </cell>
          <cell r="Y3">
            <v>293.5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4</v>
          </cell>
          <cell r="AL3">
            <v>0</v>
          </cell>
          <cell r="AM3">
            <v>12</v>
          </cell>
          <cell r="AN3">
            <v>0</v>
          </cell>
          <cell r="AO3">
            <v>0</v>
          </cell>
          <cell r="AP3">
            <v>0</v>
          </cell>
          <cell r="AQ3">
            <v>827</v>
          </cell>
          <cell r="AR3">
            <v>52.52</v>
          </cell>
          <cell r="AS3">
            <v>22</v>
          </cell>
          <cell r="AT3">
            <v>0</v>
          </cell>
          <cell r="AU3">
            <v>210</v>
          </cell>
          <cell r="AV3">
            <v>801.63</v>
          </cell>
          <cell r="AW3">
            <v>89.89</v>
          </cell>
          <cell r="AX3">
            <v>10</v>
          </cell>
          <cell r="AY3">
            <v>901.52</v>
          </cell>
          <cell r="AZ3">
            <v>8.6177040412944522E-2</v>
          </cell>
          <cell r="BA3">
            <v>23</v>
          </cell>
          <cell r="BB3">
            <v>727</v>
          </cell>
          <cell r="BC3">
            <v>12</v>
          </cell>
          <cell r="BD3">
            <v>1</v>
          </cell>
          <cell r="BE3">
            <v>43.11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6</v>
          </cell>
          <cell r="BL3">
            <v>0</v>
          </cell>
          <cell r="BM3">
            <v>0</v>
          </cell>
          <cell r="BN3">
            <v>269.5</v>
          </cell>
          <cell r="BO3">
            <v>300</v>
          </cell>
          <cell r="BP3">
            <v>293.5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4</v>
          </cell>
          <cell r="CC3">
            <v>20</v>
          </cell>
          <cell r="CD3">
            <v>12</v>
          </cell>
          <cell r="CE3">
            <v>0</v>
          </cell>
          <cell r="CF3">
            <v>0</v>
          </cell>
          <cell r="CG3">
            <v>0</v>
          </cell>
          <cell r="CH3">
            <v>863</v>
          </cell>
          <cell r="CI3">
            <v>56.11</v>
          </cell>
          <cell r="CJ3">
            <v>42</v>
          </cell>
          <cell r="CK3">
            <v>0</v>
          </cell>
          <cell r="CL3">
            <v>210</v>
          </cell>
          <cell r="CM3">
            <v>837.5</v>
          </cell>
          <cell r="CN3">
            <v>110.11</v>
          </cell>
          <cell r="CO3">
            <v>13.5</v>
          </cell>
          <cell r="CP3">
            <v>961.11</v>
          </cell>
        </row>
        <row r="4">
          <cell r="B4" t="str">
            <v>0942033Z</v>
          </cell>
          <cell r="C4" t="str">
            <v>LP</v>
          </cell>
          <cell r="D4" t="str">
            <v>SEP</v>
          </cell>
          <cell r="E4" t="str">
            <v>LYCEE LOUISE MICHEL</v>
          </cell>
          <cell r="F4" t="str">
            <v>CHAMPIGNY SUR MARNE</v>
          </cell>
          <cell r="G4" t="str">
            <v>Sabine</v>
          </cell>
          <cell r="H4" t="str">
            <v>ACHKOUYAN</v>
          </cell>
          <cell r="I4" t="str">
            <v>01.57.02.65.07</v>
          </cell>
          <cell r="J4">
            <v>11</v>
          </cell>
          <cell r="K4">
            <v>258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6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141.22999999999999</v>
          </cell>
          <cell r="AH4">
            <v>143.1</v>
          </cell>
          <cell r="AI4">
            <v>125.4</v>
          </cell>
          <cell r="AJ4">
            <v>54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463.73</v>
          </cell>
          <cell r="AR4">
            <v>3</v>
          </cell>
          <cell r="AS4">
            <v>6</v>
          </cell>
          <cell r="AT4">
            <v>126.23</v>
          </cell>
          <cell r="AU4">
            <v>0</v>
          </cell>
          <cell r="AV4">
            <v>408.67</v>
          </cell>
          <cell r="AW4">
            <v>58.06</v>
          </cell>
          <cell r="AX4">
            <v>6</v>
          </cell>
          <cell r="AY4">
            <v>472.73</v>
          </cell>
          <cell r="AZ4">
            <v>0.12127854235178921</v>
          </cell>
          <cell r="BA4">
            <v>11</v>
          </cell>
          <cell r="BB4">
            <v>258</v>
          </cell>
          <cell r="BC4">
            <v>3</v>
          </cell>
          <cell r="BD4">
            <v>1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6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141.22999999999999</v>
          </cell>
          <cell r="BY4">
            <v>143.1</v>
          </cell>
          <cell r="BZ4">
            <v>125.4</v>
          </cell>
          <cell r="CA4">
            <v>54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463.73</v>
          </cell>
          <cell r="CI4">
            <v>4</v>
          </cell>
          <cell r="CJ4">
            <v>6</v>
          </cell>
          <cell r="CK4">
            <v>126.23</v>
          </cell>
          <cell r="CL4">
            <v>0</v>
          </cell>
          <cell r="CM4">
            <v>427.5</v>
          </cell>
          <cell r="CN4">
            <v>39.230000000000004</v>
          </cell>
          <cell r="CO4">
            <v>7</v>
          </cell>
          <cell r="CP4">
            <v>473.73</v>
          </cell>
        </row>
        <row r="5">
          <cell r="B5" t="str">
            <v>0940113M</v>
          </cell>
          <cell r="C5" t="str">
            <v>LPO</v>
          </cell>
          <cell r="D5" t="str">
            <v>LPO</v>
          </cell>
          <cell r="E5" t="str">
            <v>LANGEVIN-WALLON</v>
          </cell>
          <cell r="F5" t="str">
            <v>CHAMPIGNY SUR MARNE</v>
          </cell>
          <cell r="G5" t="str">
            <v>Sabine</v>
          </cell>
          <cell r="H5" t="str">
            <v>ACHKOUYAN</v>
          </cell>
          <cell r="I5" t="str">
            <v>01.57.02.65.07</v>
          </cell>
          <cell r="J5">
            <v>30</v>
          </cell>
          <cell r="K5">
            <v>874</v>
          </cell>
          <cell r="L5">
            <v>12</v>
          </cell>
          <cell r="M5">
            <v>0</v>
          </cell>
          <cell r="N5">
            <v>38.44</v>
          </cell>
          <cell r="O5">
            <v>88.25</v>
          </cell>
          <cell r="P5">
            <v>4.24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231</v>
          </cell>
          <cell r="X5">
            <v>266.5</v>
          </cell>
          <cell r="Y5">
            <v>281.5</v>
          </cell>
          <cell r="Z5">
            <v>353</v>
          </cell>
          <cell r="AA5">
            <v>79.319999999999993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17</v>
          </cell>
          <cell r="AL5">
            <v>0</v>
          </cell>
          <cell r="AM5">
            <v>6</v>
          </cell>
          <cell r="AN5">
            <v>0</v>
          </cell>
          <cell r="AO5">
            <v>0</v>
          </cell>
          <cell r="AP5">
            <v>0</v>
          </cell>
          <cell r="AQ5">
            <v>1211.32</v>
          </cell>
          <cell r="AR5">
            <v>142.93</v>
          </cell>
          <cell r="AS5">
            <v>23</v>
          </cell>
          <cell r="AT5">
            <v>0</v>
          </cell>
          <cell r="AU5">
            <v>188</v>
          </cell>
          <cell r="AV5">
            <v>1167.47</v>
          </cell>
          <cell r="AW5">
            <v>189.78</v>
          </cell>
          <cell r="AX5">
            <v>20</v>
          </cell>
          <cell r="AY5">
            <v>1377.25</v>
          </cell>
          <cell r="AZ5">
            <v>0.14577910520011939</v>
          </cell>
          <cell r="BA5">
            <v>30</v>
          </cell>
          <cell r="BB5">
            <v>874</v>
          </cell>
          <cell r="BC5">
            <v>15</v>
          </cell>
          <cell r="BD5">
            <v>1</v>
          </cell>
          <cell r="BE5">
            <v>39.4</v>
          </cell>
          <cell r="BF5">
            <v>88.75</v>
          </cell>
          <cell r="BG5">
            <v>4.24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231</v>
          </cell>
          <cell r="BO5">
            <v>269.5</v>
          </cell>
          <cell r="BP5">
            <v>291.5</v>
          </cell>
          <cell r="BQ5">
            <v>355</v>
          </cell>
          <cell r="BR5">
            <v>79.319999999999993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17</v>
          </cell>
          <cell r="CC5">
            <v>0</v>
          </cell>
          <cell r="CD5">
            <v>6</v>
          </cell>
          <cell r="CE5">
            <v>0</v>
          </cell>
          <cell r="CF5">
            <v>0</v>
          </cell>
          <cell r="CG5">
            <v>0</v>
          </cell>
          <cell r="CH5">
            <v>1226.32</v>
          </cell>
          <cell r="CI5">
            <v>145.39000000000001</v>
          </cell>
          <cell r="CJ5">
            <v>23</v>
          </cell>
          <cell r="CK5">
            <v>0</v>
          </cell>
          <cell r="CL5">
            <v>188</v>
          </cell>
          <cell r="CM5">
            <v>1174.4000000000001</v>
          </cell>
          <cell r="CN5">
            <v>208.31</v>
          </cell>
          <cell r="CO5">
            <v>15</v>
          </cell>
          <cell r="CP5">
            <v>1397.71</v>
          </cell>
        </row>
        <row r="6">
          <cell r="B6" t="str">
            <v>0941088X</v>
          </cell>
          <cell r="C6" t="str">
            <v>LP</v>
          </cell>
          <cell r="D6" t="str">
            <v>SEP</v>
          </cell>
          <cell r="E6" t="str">
            <v>LYCEE LANGEVIN WALLON</v>
          </cell>
          <cell r="F6" t="str">
            <v>CHAMPIGNY SUR MARNE</v>
          </cell>
          <cell r="G6" t="str">
            <v>Sabine</v>
          </cell>
          <cell r="H6" t="str">
            <v>ACHKOUYAN</v>
          </cell>
          <cell r="I6" t="str">
            <v>01.57.02.65.07</v>
          </cell>
          <cell r="J6">
            <v>14</v>
          </cell>
          <cell r="K6">
            <v>348</v>
          </cell>
          <cell r="L6">
            <v>3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20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179.75</v>
          </cell>
          <cell r="AH6">
            <v>183.94</v>
          </cell>
          <cell r="AI6">
            <v>218.56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602.25</v>
          </cell>
          <cell r="AR6">
            <v>3</v>
          </cell>
          <cell r="AS6">
            <v>0</v>
          </cell>
          <cell r="AT6">
            <v>173.25</v>
          </cell>
          <cell r="AU6">
            <v>0</v>
          </cell>
          <cell r="AV6">
            <v>512.77</v>
          </cell>
          <cell r="AW6">
            <v>83.48</v>
          </cell>
          <cell r="AX6">
            <v>9</v>
          </cell>
          <cell r="AY6">
            <v>605.25</v>
          </cell>
          <cell r="AZ6">
            <v>0.13571894835683945</v>
          </cell>
          <cell r="BA6">
            <v>14</v>
          </cell>
          <cell r="BB6">
            <v>358</v>
          </cell>
          <cell r="BC6">
            <v>6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20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212.5</v>
          </cell>
          <cell r="BY6">
            <v>180</v>
          </cell>
          <cell r="BZ6">
            <v>218.56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631.05999999999995</v>
          </cell>
          <cell r="CI6">
            <v>3</v>
          </cell>
          <cell r="CJ6">
            <v>0</v>
          </cell>
          <cell r="CK6">
            <v>173.25</v>
          </cell>
          <cell r="CL6">
            <v>0</v>
          </cell>
          <cell r="CM6">
            <v>559</v>
          </cell>
          <cell r="CN6">
            <v>69.06</v>
          </cell>
          <cell r="CO6">
            <v>9</v>
          </cell>
          <cell r="CP6">
            <v>637.05999999999995</v>
          </cell>
        </row>
        <row r="7">
          <cell r="B7" t="str">
            <v>0940117S</v>
          </cell>
          <cell r="C7" t="str">
            <v>LYC</v>
          </cell>
          <cell r="D7" t="str">
            <v>LG</v>
          </cell>
          <cell r="E7" t="str">
            <v>EDOUARD BRANLY</v>
          </cell>
          <cell r="F7" t="str">
            <v>NOGENT SUR MARNE</v>
          </cell>
          <cell r="G7" t="str">
            <v>Sabine</v>
          </cell>
          <cell r="H7" t="str">
            <v>ACHKOUYAN</v>
          </cell>
          <cell r="I7" t="str">
            <v>01.57.02.65.07</v>
          </cell>
          <cell r="J7">
            <v>25</v>
          </cell>
          <cell r="K7">
            <v>865</v>
          </cell>
          <cell r="L7">
            <v>9</v>
          </cell>
          <cell r="M7">
            <v>0</v>
          </cell>
          <cell r="N7">
            <v>45.55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19.5</v>
          </cell>
          <cell r="T7">
            <v>0</v>
          </cell>
          <cell r="U7">
            <v>0</v>
          </cell>
          <cell r="V7">
            <v>0</v>
          </cell>
          <cell r="W7">
            <v>308</v>
          </cell>
          <cell r="X7">
            <v>293.5</v>
          </cell>
          <cell r="Y7">
            <v>332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9</v>
          </cell>
          <cell r="AN7">
            <v>0</v>
          </cell>
          <cell r="AO7">
            <v>0</v>
          </cell>
          <cell r="AP7">
            <v>0</v>
          </cell>
          <cell r="AQ7">
            <v>933.5</v>
          </cell>
          <cell r="AR7">
            <v>54.55</v>
          </cell>
          <cell r="AS7">
            <v>28.5</v>
          </cell>
          <cell r="AT7">
            <v>0</v>
          </cell>
          <cell r="AU7">
            <v>233</v>
          </cell>
          <cell r="AV7">
            <v>885.9</v>
          </cell>
          <cell r="AW7">
            <v>121.65</v>
          </cell>
          <cell r="AX7">
            <v>9</v>
          </cell>
          <cell r="AY7">
            <v>1016.55</v>
          </cell>
          <cell r="AZ7">
            <v>0.11734020367392127</v>
          </cell>
          <cell r="BA7">
            <v>25</v>
          </cell>
          <cell r="BB7">
            <v>865</v>
          </cell>
          <cell r="BC7">
            <v>9</v>
          </cell>
          <cell r="BD7">
            <v>1</v>
          </cell>
          <cell r="BE7">
            <v>45.55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19.5</v>
          </cell>
          <cell r="BK7">
            <v>0</v>
          </cell>
          <cell r="BL7">
            <v>0</v>
          </cell>
          <cell r="BM7">
            <v>0</v>
          </cell>
          <cell r="BN7">
            <v>308</v>
          </cell>
          <cell r="BO7">
            <v>293.5</v>
          </cell>
          <cell r="BP7">
            <v>332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9</v>
          </cell>
          <cell r="CE7">
            <v>0</v>
          </cell>
          <cell r="CF7">
            <v>3</v>
          </cell>
          <cell r="CG7">
            <v>0</v>
          </cell>
          <cell r="CH7">
            <v>933.5</v>
          </cell>
          <cell r="CI7">
            <v>55.55</v>
          </cell>
          <cell r="CJ7">
            <v>31.5</v>
          </cell>
          <cell r="CK7">
            <v>0</v>
          </cell>
          <cell r="CL7">
            <v>233</v>
          </cell>
          <cell r="CM7">
            <v>884.94999999999993</v>
          </cell>
          <cell r="CN7">
            <v>126.60000000000001</v>
          </cell>
          <cell r="CO7">
            <v>9</v>
          </cell>
          <cell r="CP7">
            <v>1020.55</v>
          </cell>
        </row>
        <row r="8">
          <cell r="B8" t="str">
            <v>0940118T</v>
          </cell>
          <cell r="C8" t="str">
            <v>LPO</v>
          </cell>
          <cell r="D8" t="str">
            <v>LPO LY</v>
          </cell>
          <cell r="E8" t="str">
            <v>LOUIS ARMAND</v>
          </cell>
          <cell r="F8" t="str">
            <v>NOGENT SUR MARNE</v>
          </cell>
          <cell r="G8" t="str">
            <v>Sabine</v>
          </cell>
          <cell r="H8" t="str">
            <v>ACHKOUYAN</v>
          </cell>
          <cell r="I8" t="str">
            <v>01.57.02.65.07</v>
          </cell>
          <cell r="J8">
            <v>24</v>
          </cell>
          <cell r="K8">
            <v>699</v>
          </cell>
          <cell r="L8">
            <v>6</v>
          </cell>
          <cell r="M8">
            <v>0</v>
          </cell>
          <cell r="N8">
            <v>28.41</v>
          </cell>
          <cell r="O8">
            <v>134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6</v>
          </cell>
          <cell r="U8">
            <v>0</v>
          </cell>
          <cell r="V8">
            <v>0</v>
          </cell>
          <cell r="W8">
            <v>154</v>
          </cell>
          <cell r="X8">
            <v>199</v>
          </cell>
          <cell r="Y8">
            <v>203.5</v>
          </cell>
          <cell r="Z8">
            <v>536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20</v>
          </cell>
          <cell r="AM8">
            <v>7</v>
          </cell>
          <cell r="AN8">
            <v>0</v>
          </cell>
          <cell r="AO8">
            <v>0</v>
          </cell>
          <cell r="AP8">
            <v>0</v>
          </cell>
          <cell r="AQ8">
            <v>1092.5</v>
          </cell>
          <cell r="AR8">
            <v>168.41</v>
          </cell>
          <cell r="AS8">
            <v>33</v>
          </cell>
          <cell r="AT8">
            <v>0</v>
          </cell>
          <cell r="AU8">
            <v>144</v>
          </cell>
          <cell r="AV8">
            <v>1033.5299999999997</v>
          </cell>
          <cell r="AW8">
            <v>245.38</v>
          </cell>
          <cell r="AX8">
            <v>15</v>
          </cell>
          <cell r="AY8">
            <v>1293.9099999999999</v>
          </cell>
          <cell r="AZ8">
            <v>0.18</v>
          </cell>
          <cell r="BA8">
            <v>24</v>
          </cell>
          <cell r="BB8">
            <v>699</v>
          </cell>
          <cell r="BC8">
            <v>6</v>
          </cell>
          <cell r="BD8">
            <v>1</v>
          </cell>
          <cell r="BE8">
            <v>28.52</v>
          </cell>
          <cell r="BF8">
            <v>135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6</v>
          </cell>
          <cell r="BL8">
            <v>0</v>
          </cell>
          <cell r="BM8">
            <v>0</v>
          </cell>
          <cell r="BN8">
            <v>154</v>
          </cell>
          <cell r="BO8">
            <v>200.5</v>
          </cell>
          <cell r="BP8">
            <v>203.5</v>
          </cell>
          <cell r="BQ8">
            <v>540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20</v>
          </cell>
          <cell r="CD8">
            <v>7</v>
          </cell>
          <cell r="CE8">
            <v>0</v>
          </cell>
          <cell r="CF8">
            <v>0</v>
          </cell>
          <cell r="CG8">
            <v>0</v>
          </cell>
          <cell r="CH8">
            <v>1094</v>
          </cell>
          <cell r="CI8">
            <v>170.52</v>
          </cell>
          <cell r="CJ8">
            <v>33</v>
          </cell>
          <cell r="CK8">
            <v>0</v>
          </cell>
          <cell r="CL8">
            <v>144</v>
          </cell>
          <cell r="CM8">
            <v>1070.2999999999997</v>
          </cell>
          <cell r="CN8">
            <v>216.22</v>
          </cell>
          <cell r="CO8">
            <v>15</v>
          </cell>
          <cell r="CP8">
            <v>1301.5199999999998</v>
          </cell>
        </row>
        <row r="9">
          <cell r="B9" t="str">
            <v>0940578T</v>
          </cell>
          <cell r="C9" t="str">
            <v>LP</v>
          </cell>
          <cell r="D9" t="str">
            <v>SEP</v>
          </cell>
          <cell r="E9" t="str">
            <v>LYCEE LOUIS ARMAND</v>
          </cell>
          <cell r="F9" t="str">
            <v>NOGENT SUR MARNE</v>
          </cell>
          <cell r="G9" t="str">
            <v>Sabine</v>
          </cell>
          <cell r="H9" t="str">
            <v>ACHKOUYAN</v>
          </cell>
          <cell r="I9" t="str">
            <v>01.57.02.65.07</v>
          </cell>
          <cell r="J9">
            <v>15</v>
          </cell>
          <cell r="K9">
            <v>354</v>
          </cell>
          <cell r="L9">
            <v>6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238.31</v>
          </cell>
          <cell r="AH9">
            <v>237.16</v>
          </cell>
          <cell r="AI9">
            <v>217.78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693.25</v>
          </cell>
          <cell r="AR9">
            <v>6</v>
          </cell>
          <cell r="AS9">
            <v>0</v>
          </cell>
          <cell r="AT9">
            <v>144</v>
          </cell>
          <cell r="AU9">
            <v>0</v>
          </cell>
          <cell r="AV9">
            <v>624.04</v>
          </cell>
          <cell r="AW9">
            <v>69.209999999999994</v>
          </cell>
          <cell r="AX9">
            <v>6</v>
          </cell>
          <cell r="AY9">
            <v>699.25</v>
          </cell>
          <cell r="AZ9">
            <v>8.5882741608449609E-2</v>
          </cell>
          <cell r="BA9">
            <v>15</v>
          </cell>
          <cell r="BB9">
            <v>354</v>
          </cell>
          <cell r="BC9">
            <v>6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4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238.31</v>
          </cell>
          <cell r="BY9">
            <v>237.16</v>
          </cell>
          <cell r="BZ9">
            <v>217.78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693.25</v>
          </cell>
          <cell r="CI9">
            <v>6</v>
          </cell>
          <cell r="CJ9">
            <v>4</v>
          </cell>
          <cell r="CK9">
            <v>144</v>
          </cell>
          <cell r="CL9">
            <v>0</v>
          </cell>
          <cell r="CM9">
            <v>605</v>
          </cell>
          <cell r="CN9">
            <v>92.25</v>
          </cell>
          <cell r="CO9">
            <v>6</v>
          </cell>
          <cell r="CP9">
            <v>703.25</v>
          </cell>
        </row>
        <row r="10">
          <cell r="B10" t="str">
            <v>0940119U</v>
          </cell>
          <cell r="C10" t="str">
            <v>LPO</v>
          </cell>
          <cell r="D10" t="str">
            <v>LPO</v>
          </cell>
          <cell r="E10" t="str">
            <v>PAUL DOUMER</v>
          </cell>
          <cell r="F10" t="str">
            <v>LE PERREUX SUR MARNE</v>
          </cell>
          <cell r="G10" t="str">
            <v>Sabine</v>
          </cell>
          <cell r="H10" t="str">
            <v>ACHKOUYAN</v>
          </cell>
          <cell r="I10" t="str">
            <v>01.57.02.65.07</v>
          </cell>
          <cell r="J10">
            <v>37</v>
          </cell>
          <cell r="K10">
            <v>1214</v>
          </cell>
          <cell r="L10">
            <v>6</v>
          </cell>
          <cell r="M10">
            <v>0</v>
          </cell>
          <cell r="N10">
            <v>52.07</v>
          </cell>
          <cell r="O10">
            <v>56.25</v>
          </cell>
          <cell r="P10">
            <v>5.35</v>
          </cell>
          <cell r="Q10">
            <v>0</v>
          </cell>
          <cell r="R10">
            <v>0</v>
          </cell>
          <cell r="S10">
            <v>0</v>
          </cell>
          <cell r="T10">
            <v>6</v>
          </cell>
          <cell r="U10">
            <v>0</v>
          </cell>
          <cell r="V10">
            <v>0</v>
          </cell>
          <cell r="W10">
            <v>308</v>
          </cell>
          <cell r="X10">
            <v>369.5</v>
          </cell>
          <cell r="Y10">
            <v>373.5</v>
          </cell>
          <cell r="Z10">
            <v>225</v>
          </cell>
          <cell r="AA10">
            <v>99.5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14</v>
          </cell>
          <cell r="AN10">
            <v>0</v>
          </cell>
          <cell r="AO10">
            <v>0</v>
          </cell>
          <cell r="AP10">
            <v>0</v>
          </cell>
          <cell r="AQ10">
            <v>1375.5</v>
          </cell>
          <cell r="AR10">
            <v>119.67</v>
          </cell>
          <cell r="AS10">
            <v>20</v>
          </cell>
          <cell r="AT10">
            <v>0</v>
          </cell>
          <cell r="AU10">
            <v>262</v>
          </cell>
          <cell r="AV10">
            <v>1241.0900000000001</v>
          </cell>
          <cell r="AW10">
            <v>257.08</v>
          </cell>
          <cell r="AX10">
            <v>17</v>
          </cell>
          <cell r="AY10">
            <v>1515.17</v>
          </cell>
          <cell r="AZ10">
            <v>0.16731511405801813</v>
          </cell>
          <cell r="BA10">
            <v>37</v>
          </cell>
          <cell r="BB10">
            <v>1214</v>
          </cell>
          <cell r="BC10">
            <v>6</v>
          </cell>
          <cell r="BD10">
            <v>2</v>
          </cell>
          <cell r="BE10">
            <v>52.07</v>
          </cell>
          <cell r="BF10">
            <v>56.25</v>
          </cell>
          <cell r="BG10">
            <v>5.35</v>
          </cell>
          <cell r="BH10">
            <v>0</v>
          </cell>
          <cell r="BI10">
            <v>0</v>
          </cell>
          <cell r="BJ10">
            <v>0</v>
          </cell>
          <cell r="BK10">
            <v>6</v>
          </cell>
          <cell r="BL10">
            <v>0</v>
          </cell>
          <cell r="BM10">
            <v>0</v>
          </cell>
          <cell r="BN10">
            <v>308</v>
          </cell>
          <cell r="BO10">
            <v>369.5</v>
          </cell>
          <cell r="BP10">
            <v>373.5</v>
          </cell>
          <cell r="BQ10">
            <v>225</v>
          </cell>
          <cell r="BR10">
            <v>99.5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14</v>
          </cell>
          <cell r="CE10">
            <v>0</v>
          </cell>
          <cell r="CF10">
            <v>0</v>
          </cell>
          <cell r="CG10">
            <v>0</v>
          </cell>
          <cell r="CH10">
            <v>1375.5</v>
          </cell>
          <cell r="CI10">
            <v>121.67</v>
          </cell>
          <cell r="CJ10">
            <v>20</v>
          </cell>
          <cell r="CK10">
            <v>0</v>
          </cell>
          <cell r="CL10">
            <v>262</v>
          </cell>
          <cell r="CM10">
            <v>1202.7</v>
          </cell>
          <cell r="CN10">
            <v>293.46999999999997</v>
          </cell>
          <cell r="CO10">
            <v>21</v>
          </cell>
          <cell r="CP10">
            <v>1517.17</v>
          </cell>
        </row>
        <row r="11">
          <cell r="B11" t="str">
            <v>0940120V</v>
          </cell>
          <cell r="C11" t="str">
            <v>LYC</v>
          </cell>
          <cell r="D11" t="str">
            <v>LGT</v>
          </cell>
          <cell r="E11" t="str">
            <v>MARCELIN BERTHELOT</v>
          </cell>
          <cell r="F11" t="str">
            <v>ST MAUR DES FOSSES</v>
          </cell>
          <cell r="G11" t="str">
            <v>Sabine</v>
          </cell>
          <cell r="H11" t="str">
            <v>ACHKOUYAN</v>
          </cell>
          <cell r="I11" t="str">
            <v>01.57.02.65.07</v>
          </cell>
          <cell r="J11">
            <v>64</v>
          </cell>
          <cell r="K11">
            <v>2421</v>
          </cell>
          <cell r="L11">
            <v>15</v>
          </cell>
          <cell r="M11">
            <v>0</v>
          </cell>
          <cell r="N11">
            <v>64.599999999999994</v>
          </cell>
          <cell r="O11">
            <v>41</v>
          </cell>
          <cell r="P11">
            <v>41.46</v>
          </cell>
          <cell r="Q11">
            <v>0</v>
          </cell>
          <cell r="R11">
            <v>24</v>
          </cell>
          <cell r="S11">
            <v>0</v>
          </cell>
          <cell r="T11">
            <v>0</v>
          </cell>
          <cell r="U11">
            <v>3</v>
          </cell>
          <cell r="V11">
            <v>0</v>
          </cell>
          <cell r="W11">
            <v>423.5</v>
          </cell>
          <cell r="X11">
            <v>466</v>
          </cell>
          <cell r="Y11">
            <v>457.5</v>
          </cell>
          <cell r="Z11">
            <v>164</v>
          </cell>
          <cell r="AA11">
            <v>1003.99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6</v>
          </cell>
          <cell r="AN11">
            <v>0</v>
          </cell>
          <cell r="AO11">
            <v>0</v>
          </cell>
          <cell r="AP11">
            <v>0</v>
          </cell>
          <cell r="AQ11">
            <v>2514.9899999999998</v>
          </cell>
          <cell r="AR11">
            <v>162.06</v>
          </cell>
          <cell r="AS11">
            <v>33</v>
          </cell>
          <cell r="AT11">
            <v>0</v>
          </cell>
          <cell r="AU11">
            <v>326</v>
          </cell>
          <cell r="AV11">
            <v>2166.6800000000003</v>
          </cell>
          <cell r="AW11">
            <v>517.37</v>
          </cell>
          <cell r="AX11">
            <v>26</v>
          </cell>
          <cell r="AY11">
            <v>2710.05</v>
          </cell>
          <cell r="AZ11">
            <v>0.19096057438700492</v>
          </cell>
          <cell r="BA11">
            <v>64</v>
          </cell>
          <cell r="BB11">
            <v>2421</v>
          </cell>
          <cell r="BC11">
            <v>15</v>
          </cell>
          <cell r="BD11">
            <v>17</v>
          </cell>
          <cell r="BE11">
            <v>64.599999999999994</v>
          </cell>
          <cell r="BF11">
            <v>41</v>
          </cell>
          <cell r="BG11">
            <v>41.46</v>
          </cell>
          <cell r="BH11">
            <v>0</v>
          </cell>
          <cell r="BI11">
            <v>24</v>
          </cell>
          <cell r="BJ11">
            <v>0</v>
          </cell>
          <cell r="BK11">
            <v>0</v>
          </cell>
          <cell r="BL11">
            <v>3</v>
          </cell>
          <cell r="BM11">
            <v>0</v>
          </cell>
          <cell r="BN11">
            <v>432.5</v>
          </cell>
          <cell r="BO11">
            <v>466</v>
          </cell>
          <cell r="BP11">
            <v>457.5</v>
          </cell>
          <cell r="BQ11">
            <v>164</v>
          </cell>
          <cell r="BR11">
            <v>1003.99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6</v>
          </cell>
          <cell r="CE11">
            <v>0</v>
          </cell>
          <cell r="CF11">
            <v>6</v>
          </cell>
          <cell r="CG11">
            <v>0</v>
          </cell>
          <cell r="CH11">
            <v>2523.9899999999998</v>
          </cell>
          <cell r="CI11">
            <v>179.06</v>
          </cell>
          <cell r="CJ11">
            <v>39</v>
          </cell>
          <cell r="CK11">
            <v>0</v>
          </cell>
          <cell r="CL11">
            <v>326</v>
          </cell>
          <cell r="CM11">
            <v>2173.4</v>
          </cell>
          <cell r="CN11">
            <v>542.15</v>
          </cell>
          <cell r="CO11">
            <v>26.5</v>
          </cell>
          <cell r="CP11">
            <v>2742.05</v>
          </cell>
        </row>
        <row r="12">
          <cell r="B12" t="str">
            <v>0940121W</v>
          </cell>
          <cell r="C12" t="str">
            <v>LYC</v>
          </cell>
          <cell r="D12" t="str">
            <v>LGT</v>
          </cell>
          <cell r="E12" t="str">
            <v>D'ARSONVAL</v>
          </cell>
          <cell r="F12" t="str">
            <v>ST MAUR DES FOSSES</v>
          </cell>
          <cell r="G12" t="str">
            <v>Sabine</v>
          </cell>
          <cell r="H12" t="str">
            <v>ACHKOUYAN</v>
          </cell>
          <cell r="I12" t="str">
            <v>01.57.02.65.07</v>
          </cell>
          <cell r="J12">
            <v>37</v>
          </cell>
          <cell r="K12">
            <v>1208</v>
          </cell>
          <cell r="L12">
            <v>9</v>
          </cell>
          <cell r="M12">
            <v>0</v>
          </cell>
          <cell r="N12">
            <v>58.32</v>
          </cell>
          <cell r="O12">
            <v>21.63</v>
          </cell>
          <cell r="P12">
            <v>8.02</v>
          </cell>
          <cell r="Q12">
            <v>0</v>
          </cell>
          <cell r="R12">
            <v>0</v>
          </cell>
          <cell r="S12">
            <v>0</v>
          </cell>
          <cell r="T12">
            <v>6</v>
          </cell>
          <cell r="U12">
            <v>0</v>
          </cell>
          <cell r="V12">
            <v>0</v>
          </cell>
          <cell r="W12">
            <v>385</v>
          </cell>
          <cell r="X12">
            <v>429.5</v>
          </cell>
          <cell r="Y12">
            <v>390</v>
          </cell>
          <cell r="Z12">
            <v>86.5</v>
          </cell>
          <cell r="AA12">
            <v>172.66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11</v>
          </cell>
          <cell r="AN12">
            <v>0</v>
          </cell>
          <cell r="AO12">
            <v>0</v>
          </cell>
          <cell r="AP12">
            <v>0</v>
          </cell>
          <cell r="AQ12">
            <v>1463.66</v>
          </cell>
          <cell r="AR12">
            <v>96.97</v>
          </cell>
          <cell r="AS12">
            <v>17</v>
          </cell>
          <cell r="AT12">
            <v>0</v>
          </cell>
          <cell r="AU12">
            <v>309</v>
          </cell>
          <cell r="AV12">
            <v>1315.93</v>
          </cell>
          <cell r="AW12">
            <v>247.7</v>
          </cell>
          <cell r="AX12">
            <v>14</v>
          </cell>
          <cell r="AY12">
            <v>1577.63</v>
          </cell>
          <cell r="AZ12">
            <v>0.14785736530122651</v>
          </cell>
          <cell r="BA12">
            <v>37</v>
          </cell>
          <cell r="BB12">
            <v>1208</v>
          </cell>
          <cell r="BC12">
            <v>9</v>
          </cell>
          <cell r="BD12">
            <v>1</v>
          </cell>
          <cell r="BE12">
            <v>59.29</v>
          </cell>
          <cell r="BF12">
            <v>21.63</v>
          </cell>
          <cell r="BG12">
            <v>8.02</v>
          </cell>
          <cell r="BH12">
            <v>0</v>
          </cell>
          <cell r="BI12">
            <v>0</v>
          </cell>
          <cell r="BJ12">
            <v>0</v>
          </cell>
          <cell r="BK12">
            <v>6</v>
          </cell>
          <cell r="BL12">
            <v>0</v>
          </cell>
          <cell r="BM12">
            <v>0</v>
          </cell>
          <cell r="BN12">
            <v>385</v>
          </cell>
          <cell r="BO12">
            <v>429.5</v>
          </cell>
          <cell r="BP12">
            <v>403</v>
          </cell>
          <cell r="BQ12">
            <v>86.5</v>
          </cell>
          <cell r="BR12">
            <v>172.66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11</v>
          </cell>
          <cell r="CE12">
            <v>0</v>
          </cell>
          <cell r="CF12">
            <v>0</v>
          </cell>
          <cell r="CG12">
            <v>0</v>
          </cell>
          <cell r="CH12">
            <v>1476.66</v>
          </cell>
          <cell r="CI12">
            <v>97.97</v>
          </cell>
          <cell r="CJ12">
            <v>17</v>
          </cell>
          <cell r="CK12">
            <v>0</v>
          </cell>
          <cell r="CL12">
            <v>309</v>
          </cell>
          <cell r="CM12">
            <v>1325.7</v>
          </cell>
          <cell r="CN12">
            <v>252.89999999999998</v>
          </cell>
          <cell r="CO12">
            <v>14</v>
          </cell>
          <cell r="CP12">
            <v>1592.6000000000001</v>
          </cell>
        </row>
        <row r="13">
          <cell r="B13" t="str">
            <v>0940122X</v>
          </cell>
          <cell r="C13" t="str">
            <v>LPO</v>
          </cell>
          <cell r="D13" t="str">
            <v>LPO</v>
          </cell>
          <cell r="E13" t="str">
            <v>CONDORCET</v>
          </cell>
          <cell r="F13" t="str">
            <v>ST MAUR DES FOSSES</v>
          </cell>
          <cell r="G13" t="str">
            <v>Sabine</v>
          </cell>
          <cell r="H13" t="str">
            <v>ACHKOUYAN</v>
          </cell>
          <cell r="I13" t="str">
            <v>01.57.02.65.07</v>
          </cell>
          <cell r="J13">
            <v>25</v>
          </cell>
          <cell r="K13">
            <v>826</v>
          </cell>
          <cell r="L13">
            <v>9</v>
          </cell>
          <cell r="M13">
            <v>0</v>
          </cell>
          <cell r="N13">
            <v>40.56</v>
          </cell>
          <cell r="O13">
            <v>20.5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6</v>
          </cell>
          <cell r="U13">
            <v>3</v>
          </cell>
          <cell r="V13">
            <v>0</v>
          </cell>
          <cell r="W13">
            <v>269.5</v>
          </cell>
          <cell r="X13">
            <v>290</v>
          </cell>
          <cell r="Y13">
            <v>296</v>
          </cell>
          <cell r="Z13">
            <v>82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10</v>
          </cell>
          <cell r="AN13">
            <v>0</v>
          </cell>
          <cell r="AO13">
            <v>0</v>
          </cell>
          <cell r="AP13">
            <v>0</v>
          </cell>
          <cell r="AQ13">
            <v>937.5</v>
          </cell>
          <cell r="AR13">
            <v>70.06</v>
          </cell>
          <cell r="AS13">
            <v>19</v>
          </cell>
          <cell r="AT13">
            <v>0</v>
          </cell>
          <cell r="AU13">
            <v>208</v>
          </cell>
          <cell r="AV13">
            <v>894.16</v>
          </cell>
          <cell r="AW13">
            <v>119.4</v>
          </cell>
          <cell r="AX13">
            <v>13</v>
          </cell>
          <cell r="AY13">
            <v>1026.56</v>
          </cell>
          <cell r="AZ13">
            <v>0.10481392966882894</v>
          </cell>
          <cell r="BA13">
            <v>25</v>
          </cell>
          <cell r="BB13">
            <v>838</v>
          </cell>
          <cell r="BC13">
            <v>9</v>
          </cell>
          <cell r="BD13">
            <v>2</v>
          </cell>
          <cell r="BE13">
            <v>40.85</v>
          </cell>
          <cell r="BF13">
            <v>20.5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6</v>
          </cell>
          <cell r="BL13">
            <v>3</v>
          </cell>
          <cell r="BM13">
            <v>0</v>
          </cell>
          <cell r="BN13">
            <v>269.5</v>
          </cell>
          <cell r="BO13">
            <v>294</v>
          </cell>
          <cell r="BP13">
            <v>296</v>
          </cell>
          <cell r="BQ13">
            <v>82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10</v>
          </cell>
          <cell r="CE13">
            <v>0</v>
          </cell>
          <cell r="CF13">
            <v>5</v>
          </cell>
          <cell r="CG13">
            <v>0</v>
          </cell>
          <cell r="CH13">
            <v>941.5</v>
          </cell>
          <cell r="CI13">
            <v>72.350000000000009</v>
          </cell>
          <cell r="CJ13">
            <v>23</v>
          </cell>
          <cell r="CK13">
            <v>0</v>
          </cell>
          <cell r="CL13">
            <v>208</v>
          </cell>
          <cell r="CM13">
            <v>922.19999999999993</v>
          </cell>
          <cell r="CN13">
            <v>102.65</v>
          </cell>
          <cell r="CO13">
            <v>13</v>
          </cell>
          <cell r="CP13">
            <v>1037.8499999999999</v>
          </cell>
        </row>
        <row r="14">
          <cell r="B14" t="str">
            <v>0941965A</v>
          </cell>
          <cell r="C14" t="str">
            <v>LP</v>
          </cell>
          <cell r="D14" t="str">
            <v>SEP</v>
          </cell>
          <cell r="E14" t="str">
            <v>LYCEE CONDORCET</v>
          </cell>
          <cell r="F14" t="str">
            <v>ST MAUR DES FOSSES</v>
          </cell>
          <cell r="G14" t="str">
            <v>Sabine</v>
          </cell>
          <cell r="H14" t="str">
            <v>ACHKOUYAN</v>
          </cell>
          <cell r="I14" t="str">
            <v>01.57.02.65.07</v>
          </cell>
          <cell r="J14">
            <v>6</v>
          </cell>
          <cell r="K14">
            <v>144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6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91</v>
          </cell>
          <cell r="AH14">
            <v>90</v>
          </cell>
          <cell r="AI14">
            <v>87.88</v>
          </cell>
          <cell r="AJ14">
            <v>0</v>
          </cell>
          <cell r="AK14">
            <v>0</v>
          </cell>
          <cell r="AL14">
            <v>0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268.88</v>
          </cell>
          <cell r="AR14">
            <v>0</v>
          </cell>
          <cell r="AS14">
            <v>7</v>
          </cell>
          <cell r="AT14">
            <v>79.88</v>
          </cell>
          <cell r="AU14">
            <v>0</v>
          </cell>
          <cell r="AV14">
            <v>236.13</v>
          </cell>
          <cell r="AW14">
            <v>38.75</v>
          </cell>
          <cell r="AX14">
            <v>1</v>
          </cell>
          <cell r="AY14">
            <v>275.88</v>
          </cell>
          <cell r="AZ14">
            <v>0.10607312167791984</v>
          </cell>
          <cell r="BA14">
            <v>6</v>
          </cell>
          <cell r="BB14">
            <v>144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6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91</v>
          </cell>
          <cell r="BY14">
            <v>90</v>
          </cell>
          <cell r="BZ14">
            <v>87.88</v>
          </cell>
          <cell r="CA14">
            <v>0</v>
          </cell>
          <cell r="CB14">
            <v>0</v>
          </cell>
          <cell r="CC14">
            <v>0</v>
          </cell>
          <cell r="CD14">
            <v>1</v>
          </cell>
          <cell r="CE14">
            <v>0</v>
          </cell>
          <cell r="CF14">
            <v>0</v>
          </cell>
          <cell r="CG14">
            <v>0</v>
          </cell>
          <cell r="CH14">
            <v>268.88</v>
          </cell>
          <cell r="CI14">
            <v>0</v>
          </cell>
          <cell r="CJ14">
            <v>7</v>
          </cell>
          <cell r="CK14">
            <v>79.88</v>
          </cell>
          <cell r="CL14">
            <v>0</v>
          </cell>
          <cell r="CM14">
            <v>219.5</v>
          </cell>
          <cell r="CN14">
            <v>55.379999999999995</v>
          </cell>
          <cell r="CO14">
            <v>1</v>
          </cell>
          <cell r="CP14">
            <v>275.88</v>
          </cell>
        </row>
        <row r="15">
          <cell r="B15" t="str">
            <v>0940124Z</v>
          </cell>
          <cell r="C15" t="str">
            <v>LYC</v>
          </cell>
          <cell r="D15" t="str">
            <v>LGT</v>
          </cell>
          <cell r="E15" t="str">
            <v>HECTOR BERLIOZ</v>
          </cell>
          <cell r="F15" t="str">
            <v>VINCENNES</v>
          </cell>
          <cell r="G15" t="str">
            <v>Sabine</v>
          </cell>
          <cell r="H15" t="str">
            <v>ACHKOUYAN</v>
          </cell>
          <cell r="I15" t="str">
            <v>01.57.02.65.07</v>
          </cell>
          <cell r="J15">
            <v>44</v>
          </cell>
          <cell r="K15">
            <v>1446</v>
          </cell>
          <cell r="L15">
            <v>9</v>
          </cell>
          <cell r="M15">
            <v>0</v>
          </cell>
          <cell r="N15">
            <v>64.319999999999993</v>
          </cell>
          <cell r="O15">
            <v>46</v>
          </cell>
          <cell r="P15">
            <v>1.25</v>
          </cell>
          <cell r="Q15">
            <v>4.75</v>
          </cell>
          <cell r="R15">
            <v>0</v>
          </cell>
          <cell r="S15">
            <v>0</v>
          </cell>
          <cell r="T15">
            <v>6</v>
          </cell>
          <cell r="U15">
            <v>6</v>
          </cell>
          <cell r="V15">
            <v>0</v>
          </cell>
          <cell r="W15">
            <v>423.5</v>
          </cell>
          <cell r="X15">
            <v>435.5</v>
          </cell>
          <cell r="Y15">
            <v>463.5</v>
          </cell>
          <cell r="Z15">
            <v>184</v>
          </cell>
          <cell r="AA15">
            <v>76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10</v>
          </cell>
          <cell r="AN15">
            <v>0</v>
          </cell>
          <cell r="AO15">
            <v>0</v>
          </cell>
          <cell r="AP15">
            <v>0</v>
          </cell>
          <cell r="AQ15">
            <v>1582.5</v>
          </cell>
          <cell r="AR15">
            <v>120.57</v>
          </cell>
          <cell r="AS15">
            <v>26.75</v>
          </cell>
          <cell r="AT15">
            <v>0</v>
          </cell>
          <cell r="AU15">
            <v>328</v>
          </cell>
          <cell r="AV15">
            <v>1492.06</v>
          </cell>
          <cell r="AW15">
            <v>220.76</v>
          </cell>
          <cell r="AX15">
            <v>17</v>
          </cell>
          <cell r="AY15">
            <v>1729.82</v>
          </cell>
          <cell r="AZ15">
            <v>0.132864829525426</v>
          </cell>
          <cell r="BA15">
            <v>47</v>
          </cell>
          <cell r="BB15">
            <v>1551</v>
          </cell>
          <cell r="BC15">
            <v>9</v>
          </cell>
          <cell r="BD15">
            <v>2</v>
          </cell>
          <cell r="BE15">
            <v>64.319999999999993</v>
          </cell>
          <cell r="BF15">
            <v>46</v>
          </cell>
          <cell r="BG15">
            <v>1.25</v>
          </cell>
          <cell r="BH15">
            <v>4.75</v>
          </cell>
          <cell r="BI15">
            <v>0</v>
          </cell>
          <cell r="BJ15">
            <v>13</v>
          </cell>
          <cell r="BK15">
            <v>6</v>
          </cell>
          <cell r="BL15">
            <v>6</v>
          </cell>
          <cell r="BM15">
            <v>0</v>
          </cell>
          <cell r="BN15">
            <v>539</v>
          </cell>
          <cell r="BO15">
            <v>435.5</v>
          </cell>
          <cell r="BP15">
            <v>463.5</v>
          </cell>
          <cell r="BQ15">
            <v>184</v>
          </cell>
          <cell r="BR15">
            <v>76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10</v>
          </cell>
          <cell r="CE15">
            <v>0</v>
          </cell>
          <cell r="CF15">
            <v>3</v>
          </cell>
          <cell r="CG15">
            <v>0</v>
          </cell>
          <cell r="CH15">
            <v>1698</v>
          </cell>
          <cell r="CI15">
            <v>122.57</v>
          </cell>
          <cell r="CJ15">
            <v>42.75</v>
          </cell>
          <cell r="CK15">
            <v>0</v>
          </cell>
          <cell r="CL15">
            <v>328</v>
          </cell>
          <cell r="CM15">
            <v>1602.46</v>
          </cell>
          <cell r="CN15">
            <v>240.85999999999999</v>
          </cell>
          <cell r="CO15">
            <v>20</v>
          </cell>
          <cell r="CP15">
            <v>1863.32</v>
          </cell>
        </row>
        <row r="16">
          <cell r="B16" t="str">
            <v>0940132H</v>
          </cell>
          <cell r="C16" t="str">
            <v>LP</v>
          </cell>
          <cell r="D16" t="str">
            <v>LP LYC</v>
          </cell>
          <cell r="E16" t="str">
            <v>GABRIEL PERI</v>
          </cell>
          <cell r="F16" t="str">
            <v>CHAMPIGNY SUR MARNE</v>
          </cell>
          <cell r="G16" t="str">
            <v>Sabine</v>
          </cell>
          <cell r="H16" t="str">
            <v>ACHKOUYAN</v>
          </cell>
          <cell r="I16" t="str">
            <v>01.57.02.65.07</v>
          </cell>
          <cell r="J16">
            <v>22</v>
          </cell>
          <cell r="K16">
            <v>500</v>
          </cell>
          <cell r="L16">
            <v>9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6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22</v>
          </cell>
          <cell r="AE16">
            <v>128</v>
          </cell>
          <cell r="AF16">
            <v>128</v>
          </cell>
          <cell r="AG16">
            <v>208.72</v>
          </cell>
          <cell r="AH16">
            <v>248.78</v>
          </cell>
          <cell r="AI16">
            <v>236.2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970.7</v>
          </cell>
          <cell r="AR16">
            <v>9</v>
          </cell>
          <cell r="AS16">
            <v>13</v>
          </cell>
          <cell r="AT16">
            <v>243.72</v>
          </cell>
          <cell r="AU16">
            <v>0</v>
          </cell>
          <cell r="AV16">
            <v>810.22</v>
          </cell>
          <cell r="AW16">
            <v>164.48</v>
          </cell>
          <cell r="AX16">
            <v>18</v>
          </cell>
          <cell r="AY16">
            <v>992.7</v>
          </cell>
          <cell r="AZ16">
            <v>0.15472365507012426</v>
          </cell>
          <cell r="BA16">
            <v>22</v>
          </cell>
          <cell r="BB16">
            <v>500</v>
          </cell>
          <cell r="BC16">
            <v>9</v>
          </cell>
          <cell r="BD16">
            <v>1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6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26</v>
          </cell>
          <cell r="BV16">
            <v>128</v>
          </cell>
          <cell r="BW16">
            <v>128</v>
          </cell>
          <cell r="BX16">
            <v>208.72</v>
          </cell>
          <cell r="BY16">
            <v>248.78</v>
          </cell>
          <cell r="BZ16">
            <v>236.2</v>
          </cell>
          <cell r="CA16">
            <v>0</v>
          </cell>
          <cell r="CB16">
            <v>6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974.7</v>
          </cell>
          <cell r="CI16">
            <v>10</v>
          </cell>
          <cell r="CJ16">
            <v>13</v>
          </cell>
          <cell r="CK16">
            <v>243.72</v>
          </cell>
          <cell r="CL16">
            <v>0</v>
          </cell>
          <cell r="CM16">
            <v>787</v>
          </cell>
          <cell r="CN16">
            <v>192.7</v>
          </cell>
          <cell r="CO16">
            <v>18</v>
          </cell>
          <cell r="CP16">
            <v>997.7</v>
          </cell>
        </row>
        <row r="17">
          <cell r="B17" t="str">
            <v>0940137N</v>
          </cell>
          <cell r="C17" t="str">
            <v>LP</v>
          </cell>
          <cell r="D17" t="str">
            <v>LP LYC</v>
          </cell>
          <cell r="E17" t="str">
            <v>LA SOURCE</v>
          </cell>
          <cell r="F17" t="str">
            <v>NOGENT SUR MARNE</v>
          </cell>
          <cell r="G17" t="str">
            <v>Sabine</v>
          </cell>
          <cell r="H17" t="str">
            <v>ACHKOUYAN</v>
          </cell>
          <cell r="I17" t="str">
            <v>01.57.02.65.07</v>
          </cell>
          <cell r="J17">
            <v>25</v>
          </cell>
          <cell r="K17">
            <v>502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21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22</v>
          </cell>
          <cell r="AE17">
            <v>145</v>
          </cell>
          <cell r="AF17">
            <v>101.5</v>
          </cell>
          <cell r="AG17">
            <v>203.2</v>
          </cell>
          <cell r="AH17">
            <v>200.7</v>
          </cell>
          <cell r="AI17">
            <v>197.53</v>
          </cell>
          <cell r="AJ17">
            <v>23.5</v>
          </cell>
          <cell r="AK17">
            <v>0</v>
          </cell>
          <cell r="AL17">
            <v>0</v>
          </cell>
          <cell r="AM17">
            <v>1</v>
          </cell>
          <cell r="AN17">
            <v>0</v>
          </cell>
          <cell r="AO17">
            <v>0</v>
          </cell>
          <cell r="AP17">
            <v>0</v>
          </cell>
          <cell r="AQ17">
            <v>913.43</v>
          </cell>
          <cell r="AR17">
            <v>6</v>
          </cell>
          <cell r="AS17">
            <v>2</v>
          </cell>
          <cell r="AT17">
            <v>190.43</v>
          </cell>
          <cell r="AU17">
            <v>0</v>
          </cell>
          <cell r="AV17">
            <v>781.52</v>
          </cell>
          <cell r="AW17">
            <v>126.91</v>
          </cell>
          <cell r="AX17">
            <v>13</v>
          </cell>
          <cell r="AY17">
            <v>921.43</v>
          </cell>
          <cell r="AZ17">
            <v>0.14857099966489351</v>
          </cell>
          <cell r="BA17">
            <v>25</v>
          </cell>
          <cell r="BB17">
            <v>502</v>
          </cell>
          <cell r="BC17">
            <v>6</v>
          </cell>
          <cell r="BD17">
            <v>2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21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30</v>
          </cell>
          <cell r="BV17">
            <v>145</v>
          </cell>
          <cell r="BW17">
            <v>101.5</v>
          </cell>
          <cell r="BX17">
            <v>203.2</v>
          </cell>
          <cell r="BY17">
            <v>200.7</v>
          </cell>
          <cell r="BZ17">
            <v>197.53</v>
          </cell>
          <cell r="CA17">
            <v>23.5</v>
          </cell>
          <cell r="CB17">
            <v>0</v>
          </cell>
          <cell r="CC17">
            <v>0</v>
          </cell>
          <cell r="CD17">
            <v>1</v>
          </cell>
          <cell r="CE17">
            <v>0</v>
          </cell>
          <cell r="CF17">
            <v>2.5</v>
          </cell>
          <cell r="CG17">
            <v>0</v>
          </cell>
          <cell r="CH17">
            <v>921.43</v>
          </cell>
          <cell r="CI17">
            <v>8</v>
          </cell>
          <cell r="CJ17">
            <v>4.5</v>
          </cell>
          <cell r="CK17">
            <v>190.43</v>
          </cell>
          <cell r="CL17">
            <v>0</v>
          </cell>
          <cell r="CM17">
            <v>822.25</v>
          </cell>
          <cell r="CN17">
            <v>96.179999999999993</v>
          </cell>
          <cell r="CO17">
            <v>15.5</v>
          </cell>
          <cell r="CP17">
            <v>933.93</v>
          </cell>
        </row>
        <row r="18">
          <cell r="B18" t="str">
            <v>0942032Y</v>
          </cell>
          <cell r="C18" t="str">
            <v>LYC</v>
          </cell>
          <cell r="D18" t="str">
            <v>SGT</v>
          </cell>
          <cell r="E18" t="str">
            <v>LP LA SOURCE</v>
          </cell>
          <cell r="F18" t="str">
            <v>NOGENT SUR MARNE</v>
          </cell>
          <cell r="G18" t="str">
            <v>Sabine</v>
          </cell>
          <cell r="H18" t="str">
            <v>ACHKOUYAN</v>
          </cell>
          <cell r="I18" t="str">
            <v>01.57.02.65.07</v>
          </cell>
          <cell r="J18">
            <v>6</v>
          </cell>
          <cell r="K18">
            <v>120</v>
          </cell>
          <cell r="L18">
            <v>0</v>
          </cell>
          <cell r="M18">
            <v>0</v>
          </cell>
          <cell r="N18">
            <v>0</v>
          </cell>
          <cell r="O18">
            <v>61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32</v>
          </cell>
          <cell r="Y18">
            <v>32</v>
          </cell>
          <cell r="Z18">
            <v>244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4</v>
          </cell>
          <cell r="AN18">
            <v>0</v>
          </cell>
          <cell r="AO18">
            <v>6</v>
          </cell>
          <cell r="AP18">
            <v>0</v>
          </cell>
          <cell r="AQ18">
            <v>308</v>
          </cell>
          <cell r="AR18">
            <v>61</v>
          </cell>
          <cell r="AS18">
            <v>10</v>
          </cell>
          <cell r="AT18">
            <v>0</v>
          </cell>
          <cell r="AU18">
            <v>0</v>
          </cell>
          <cell r="AV18">
            <v>290.26</v>
          </cell>
          <cell r="AW18">
            <v>84.74</v>
          </cell>
          <cell r="AX18">
            <v>4</v>
          </cell>
          <cell r="AY18">
            <v>379</v>
          </cell>
          <cell r="AZ18">
            <v>0.23037957625215241</v>
          </cell>
          <cell r="BA18">
            <v>6</v>
          </cell>
          <cell r="BB18">
            <v>120</v>
          </cell>
          <cell r="BC18">
            <v>0</v>
          </cell>
          <cell r="BD18">
            <v>0</v>
          </cell>
          <cell r="BE18">
            <v>0</v>
          </cell>
          <cell r="BF18">
            <v>61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32</v>
          </cell>
          <cell r="BP18">
            <v>32</v>
          </cell>
          <cell r="BQ18">
            <v>244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4</v>
          </cell>
          <cell r="CE18">
            <v>0</v>
          </cell>
          <cell r="CF18">
            <v>3.5</v>
          </cell>
          <cell r="CG18">
            <v>0</v>
          </cell>
          <cell r="CH18">
            <v>308</v>
          </cell>
          <cell r="CI18">
            <v>61</v>
          </cell>
          <cell r="CJ18">
            <v>7.5</v>
          </cell>
          <cell r="CK18">
            <v>0</v>
          </cell>
          <cell r="CL18">
            <v>0</v>
          </cell>
          <cell r="CM18">
            <v>286.38</v>
          </cell>
          <cell r="CN18">
            <v>86.61999999999999</v>
          </cell>
          <cell r="CO18">
            <v>3.5</v>
          </cell>
          <cell r="CP18">
            <v>376.5</v>
          </cell>
        </row>
        <row r="19">
          <cell r="B19" t="str">
            <v>0940138P</v>
          </cell>
          <cell r="C19" t="str">
            <v>LP</v>
          </cell>
          <cell r="D19" t="str">
            <v>LP LYC</v>
          </cell>
          <cell r="E19" t="str">
            <v>ARMAND GUILLAUMIN</v>
          </cell>
          <cell r="F19" t="str">
            <v>ORLY</v>
          </cell>
          <cell r="G19" t="str">
            <v>Sabine</v>
          </cell>
          <cell r="H19" t="str">
            <v>ACHKOUYAN</v>
          </cell>
          <cell r="I19" t="str">
            <v>01.57.02.65.07</v>
          </cell>
          <cell r="J19">
            <v>28</v>
          </cell>
          <cell r="K19">
            <v>596</v>
          </cell>
          <cell r="L19">
            <v>9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24</v>
          </cell>
          <cell r="AC19">
            <v>35</v>
          </cell>
          <cell r="AD19">
            <v>22</v>
          </cell>
          <cell r="AE19">
            <v>192.5</v>
          </cell>
          <cell r="AF19">
            <v>145</v>
          </cell>
          <cell r="AG19">
            <v>235.72</v>
          </cell>
          <cell r="AH19">
            <v>263.37</v>
          </cell>
          <cell r="AI19">
            <v>258.89999999999998</v>
          </cell>
          <cell r="AJ19">
            <v>0</v>
          </cell>
          <cell r="AK19">
            <v>6</v>
          </cell>
          <cell r="AL19">
            <v>0</v>
          </cell>
          <cell r="AM19">
            <v>4</v>
          </cell>
          <cell r="AN19">
            <v>0</v>
          </cell>
          <cell r="AO19">
            <v>4</v>
          </cell>
          <cell r="AP19">
            <v>0</v>
          </cell>
          <cell r="AQ19">
            <v>1175.49</v>
          </cell>
          <cell r="AR19">
            <v>9</v>
          </cell>
          <cell r="AS19">
            <v>15</v>
          </cell>
          <cell r="AT19">
            <v>301.49</v>
          </cell>
          <cell r="AU19">
            <v>0</v>
          </cell>
          <cell r="AV19">
            <v>1040.47</v>
          </cell>
          <cell r="AW19">
            <v>142.02000000000001</v>
          </cell>
          <cell r="AX19">
            <v>17</v>
          </cell>
          <cell r="AY19">
            <v>1199.49</v>
          </cell>
          <cell r="AZ19">
            <v>0.10840739877880975</v>
          </cell>
          <cell r="BA19">
            <v>28</v>
          </cell>
          <cell r="BB19">
            <v>596</v>
          </cell>
          <cell r="BC19">
            <v>9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24</v>
          </cell>
          <cell r="BT19">
            <v>35</v>
          </cell>
          <cell r="BU19">
            <v>29</v>
          </cell>
          <cell r="BV19">
            <v>192.5</v>
          </cell>
          <cell r="BW19">
            <v>145</v>
          </cell>
          <cell r="BX19">
            <v>235.72</v>
          </cell>
          <cell r="BY19">
            <v>263.37</v>
          </cell>
          <cell r="BZ19">
            <v>258.89999999999998</v>
          </cell>
          <cell r="CA19">
            <v>0</v>
          </cell>
          <cell r="CB19">
            <v>6</v>
          </cell>
          <cell r="CC19">
            <v>0</v>
          </cell>
          <cell r="CD19">
            <v>4</v>
          </cell>
          <cell r="CE19">
            <v>0</v>
          </cell>
          <cell r="CF19">
            <v>4</v>
          </cell>
          <cell r="CG19">
            <v>0</v>
          </cell>
          <cell r="CH19">
            <v>1182.49</v>
          </cell>
          <cell r="CI19">
            <v>9</v>
          </cell>
          <cell r="CJ19">
            <v>15</v>
          </cell>
          <cell r="CK19">
            <v>301.49</v>
          </cell>
          <cell r="CL19">
            <v>0</v>
          </cell>
          <cell r="CM19">
            <v>1042</v>
          </cell>
          <cell r="CN19">
            <v>147.49</v>
          </cell>
          <cell r="CO19">
            <v>17</v>
          </cell>
          <cell r="CP19">
            <v>1206.49</v>
          </cell>
        </row>
        <row r="20">
          <cell r="B20" t="str">
            <v>0942146X</v>
          </cell>
          <cell r="C20" t="str">
            <v>LYC</v>
          </cell>
          <cell r="D20" t="str">
            <v>SGT</v>
          </cell>
          <cell r="E20" t="str">
            <v>LP ARMAND GUILLAUMIN</v>
          </cell>
          <cell r="F20" t="str">
            <v>ORLY</v>
          </cell>
          <cell r="G20" t="str">
            <v>Sabine</v>
          </cell>
          <cell r="H20" t="str">
            <v>ACHKOUYAN</v>
          </cell>
          <cell r="I20" t="str">
            <v>01.57.02.65.07</v>
          </cell>
          <cell r="J20">
            <v>3</v>
          </cell>
          <cell r="K20">
            <v>48</v>
          </cell>
          <cell r="L20">
            <v>0</v>
          </cell>
          <cell r="M20">
            <v>0</v>
          </cell>
          <cell r="N20">
            <v>0</v>
          </cell>
          <cell r="O20">
            <v>24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96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5</v>
          </cell>
          <cell r="AN20">
            <v>0</v>
          </cell>
          <cell r="AO20">
            <v>0</v>
          </cell>
          <cell r="AP20">
            <v>0</v>
          </cell>
          <cell r="AQ20">
            <v>96</v>
          </cell>
          <cell r="AR20">
            <v>24</v>
          </cell>
          <cell r="AS20">
            <v>5</v>
          </cell>
          <cell r="AT20">
            <v>0</v>
          </cell>
          <cell r="AU20">
            <v>0</v>
          </cell>
          <cell r="AV20">
            <v>100.52</v>
          </cell>
          <cell r="AW20">
            <v>22.48</v>
          </cell>
          <cell r="AX20">
            <v>2</v>
          </cell>
          <cell r="AY20">
            <v>125</v>
          </cell>
          <cell r="AZ20">
            <v>0.20288709677419353</v>
          </cell>
          <cell r="BA20">
            <v>3</v>
          </cell>
          <cell r="BB20">
            <v>48</v>
          </cell>
          <cell r="BC20">
            <v>0</v>
          </cell>
          <cell r="BD20">
            <v>1</v>
          </cell>
          <cell r="BE20">
            <v>0</v>
          </cell>
          <cell r="BF20">
            <v>24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96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5</v>
          </cell>
          <cell r="CE20">
            <v>0</v>
          </cell>
          <cell r="CF20">
            <v>0</v>
          </cell>
          <cell r="CG20">
            <v>0</v>
          </cell>
          <cell r="CH20">
            <v>97</v>
          </cell>
          <cell r="CI20">
            <v>24</v>
          </cell>
          <cell r="CJ20">
            <v>5</v>
          </cell>
          <cell r="CK20">
            <v>0</v>
          </cell>
          <cell r="CL20">
            <v>0</v>
          </cell>
          <cell r="CM20">
            <v>101</v>
          </cell>
          <cell r="CN20">
            <v>23</v>
          </cell>
          <cell r="CO20">
            <v>2</v>
          </cell>
          <cell r="CP20">
            <v>126</v>
          </cell>
        </row>
        <row r="21">
          <cell r="B21" t="str">
            <v>0940140S</v>
          </cell>
          <cell r="C21" t="str">
            <v>LP</v>
          </cell>
          <cell r="D21" t="str">
            <v>LP LYC</v>
          </cell>
          <cell r="E21" t="str">
            <v>GOURDOU-LESEURRE</v>
          </cell>
          <cell r="F21" t="str">
            <v>ST MAUR DES FOSSES</v>
          </cell>
          <cell r="G21" t="str">
            <v>Sabine</v>
          </cell>
          <cell r="H21" t="str">
            <v>ACHKOUYAN</v>
          </cell>
          <cell r="I21" t="str">
            <v>01.57.02.65.07</v>
          </cell>
          <cell r="J21">
            <v>17</v>
          </cell>
          <cell r="K21">
            <v>348</v>
          </cell>
          <cell r="L21">
            <v>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35</v>
          </cell>
          <cell r="AD21">
            <v>0</v>
          </cell>
          <cell r="AE21">
            <v>54</v>
          </cell>
          <cell r="AF21">
            <v>54</v>
          </cell>
          <cell r="AG21">
            <v>183.5</v>
          </cell>
          <cell r="AH21">
            <v>212</v>
          </cell>
          <cell r="AI21">
            <v>204.8</v>
          </cell>
          <cell r="AJ21">
            <v>0</v>
          </cell>
          <cell r="AK21">
            <v>0</v>
          </cell>
          <cell r="AL21">
            <v>0</v>
          </cell>
          <cell r="AM21">
            <v>5</v>
          </cell>
          <cell r="AN21">
            <v>0</v>
          </cell>
          <cell r="AO21">
            <v>0</v>
          </cell>
          <cell r="AP21">
            <v>0</v>
          </cell>
          <cell r="AQ21">
            <v>743.3</v>
          </cell>
          <cell r="AR21">
            <v>6</v>
          </cell>
          <cell r="AS21">
            <v>5</v>
          </cell>
          <cell r="AT21">
            <v>164.28</v>
          </cell>
          <cell r="AU21">
            <v>0</v>
          </cell>
          <cell r="AV21">
            <v>634.43999999999994</v>
          </cell>
          <cell r="AW21">
            <v>108.86</v>
          </cell>
          <cell r="AX21">
            <v>11</v>
          </cell>
          <cell r="AY21">
            <v>754.3</v>
          </cell>
          <cell r="AZ21">
            <v>0.13949751467371407</v>
          </cell>
          <cell r="BA21">
            <v>17</v>
          </cell>
          <cell r="BB21">
            <v>348</v>
          </cell>
          <cell r="BC21">
            <v>6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35</v>
          </cell>
          <cell r="BU21">
            <v>0</v>
          </cell>
          <cell r="BV21">
            <v>54</v>
          </cell>
          <cell r="BW21">
            <v>54</v>
          </cell>
          <cell r="BX21">
            <v>183.5</v>
          </cell>
          <cell r="BY21">
            <v>212</v>
          </cell>
          <cell r="BZ21">
            <v>204.8</v>
          </cell>
          <cell r="CA21">
            <v>0</v>
          </cell>
          <cell r="CB21">
            <v>0</v>
          </cell>
          <cell r="CC21">
            <v>0</v>
          </cell>
          <cell r="CD21">
            <v>5</v>
          </cell>
          <cell r="CE21">
            <v>0</v>
          </cell>
          <cell r="CF21">
            <v>0</v>
          </cell>
          <cell r="CG21">
            <v>0</v>
          </cell>
          <cell r="CH21">
            <v>743.3</v>
          </cell>
          <cell r="CI21">
            <v>6</v>
          </cell>
          <cell r="CJ21">
            <v>5</v>
          </cell>
          <cell r="CK21">
            <v>164.28</v>
          </cell>
          <cell r="CL21">
            <v>0</v>
          </cell>
          <cell r="CM21">
            <v>654.09999999999991</v>
          </cell>
          <cell r="CN21">
            <v>89.2</v>
          </cell>
          <cell r="CO21">
            <v>11</v>
          </cell>
          <cell r="CP21">
            <v>754.3</v>
          </cell>
        </row>
        <row r="22">
          <cell r="B22" t="str">
            <v>0940143V</v>
          </cell>
          <cell r="C22" t="str">
            <v>LP</v>
          </cell>
          <cell r="D22" t="str">
            <v>LP</v>
          </cell>
          <cell r="E22" t="str">
            <v>JEAN MOULIN</v>
          </cell>
          <cell r="F22" t="str">
            <v>VINCENNES</v>
          </cell>
          <cell r="G22" t="str">
            <v>Sabine</v>
          </cell>
          <cell r="H22" t="str">
            <v>ACHKOUYAN</v>
          </cell>
          <cell r="I22" t="str">
            <v>01.57.02.65.07</v>
          </cell>
          <cell r="J22">
            <v>23</v>
          </cell>
          <cell r="K22">
            <v>554</v>
          </cell>
          <cell r="L22">
            <v>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24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288.75</v>
          </cell>
          <cell r="AH22">
            <v>329.63</v>
          </cell>
          <cell r="AI22">
            <v>337.38</v>
          </cell>
          <cell r="AJ22">
            <v>0</v>
          </cell>
          <cell r="AK22">
            <v>11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827.21</v>
          </cell>
          <cell r="AW22">
            <v>159.55000000000001</v>
          </cell>
          <cell r="AX22">
            <v>13</v>
          </cell>
          <cell r="AY22">
            <v>999.76</v>
          </cell>
          <cell r="AZ22">
            <v>0.16007175860497871</v>
          </cell>
          <cell r="BA22">
            <v>23</v>
          </cell>
          <cell r="BB22">
            <v>554</v>
          </cell>
          <cell r="BC22">
            <v>9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24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288.75</v>
          </cell>
          <cell r="BY22">
            <v>337.89</v>
          </cell>
          <cell r="BZ22">
            <v>337.38</v>
          </cell>
          <cell r="CA22">
            <v>0</v>
          </cell>
          <cell r="CB22">
            <v>11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8.26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826.90000000000009</v>
          </cell>
          <cell r="CN22">
            <v>168.12</v>
          </cell>
          <cell r="CO22">
            <v>13</v>
          </cell>
          <cell r="CP22">
            <v>1008.02</v>
          </cell>
        </row>
        <row r="23">
          <cell r="B23" t="str">
            <v>0940171A</v>
          </cell>
          <cell r="C23" t="str">
            <v>EREA</v>
          </cell>
          <cell r="D23" t="str">
            <v>EREA</v>
          </cell>
          <cell r="E23" t="str">
            <v>STENDHAL</v>
          </cell>
          <cell r="F23" t="str">
            <v>BONNEUIL SUR MARNE</v>
          </cell>
          <cell r="G23" t="str">
            <v>Sabine</v>
          </cell>
          <cell r="H23" t="str">
            <v>ACHKOUYAN</v>
          </cell>
          <cell r="I23" t="str">
            <v>01.57.02.65.07</v>
          </cell>
          <cell r="J23">
            <v>11</v>
          </cell>
          <cell r="K23">
            <v>159</v>
          </cell>
          <cell r="L23">
            <v>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129.5</v>
          </cell>
          <cell r="AD23">
            <v>0</v>
          </cell>
          <cell r="AE23">
            <v>131.5</v>
          </cell>
          <cell r="AF23">
            <v>122.25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1</v>
          </cell>
          <cell r="AM23">
            <v>2</v>
          </cell>
          <cell r="AN23">
            <v>0</v>
          </cell>
          <cell r="AO23">
            <v>0</v>
          </cell>
          <cell r="AP23">
            <v>0</v>
          </cell>
          <cell r="AQ23">
            <v>404.25</v>
          </cell>
          <cell r="AR23">
            <v>3</v>
          </cell>
          <cell r="AS23">
            <v>3</v>
          </cell>
          <cell r="AT23">
            <v>34.25</v>
          </cell>
          <cell r="AU23">
            <v>0</v>
          </cell>
          <cell r="AV23">
            <v>378.23</v>
          </cell>
          <cell r="AW23">
            <v>26.02</v>
          </cell>
          <cell r="AX23">
            <v>6</v>
          </cell>
          <cell r="AY23">
            <v>410.25</v>
          </cell>
          <cell r="AZ23">
            <v>7.3154203855096384E-2</v>
          </cell>
          <cell r="BA23">
            <v>11</v>
          </cell>
          <cell r="BB23">
            <v>159</v>
          </cell>
          <cell r="BC23">
            <v>6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21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129.5</v>
          </cell>
          <cell r="BU23">
            <v>0</v>
          </cell>
          <cell r="BV23">
            <v>131.5</v>
          </cell>
          <cell r="BW23">
            <v>122.25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1</v>
          </cell>
          <cell r="CD23">
            <v>2</v>
          </cell>
          <cell r="CE23">
            <v>0</v>
          </cell>
          <cell r="CF23">
            <v>0</v>
          </cell>
          <cell r="CG23">
            <v>0</v>
          </cell>
          <cell r="CH23">
            <v>404.25</v>
          </cell>
          <cell r="CI23">
            <v>6</v>
          </cell>
          <cell r="CJ23">
            <v>3</v>
          </cell>
          <cell r="CK23">
            <v>34.25</v>
          </cell>
          <cell r="CL23">
            <v>0</v>
          </cell>
          <cell r="CM23">
            <v>372</v>
          </cell>
          <cell r="CN23">
            <v>38.25</v>
          </cell>
          <cell r="CO23">
            <v>3</v>
          </cell>
          <cell r="CP23">
            <v>413.25</v>
          </cell>
        </row>
        <row r="24">
          <cell r="B24" t="str">
            <v>0940319L</v>
          </cell>
          <cell r="C24" t="str">
            <v>EREA</v>
          </cell>
          <cell r="D24" t="str">
            <v>EREA</v>
          </cell>
          <cell r="E24" t="str">
            <v>FRANCOIS CAVANNA</v>
          </cell>
          <cell r="F24" t="str">
            <v>NOGENT SUR MARNE</v>
          </cell>
          <cell r="G24" t="str">
            <v>Sabine</v>
          </cell>
          <cell r="H24" t="str">
            <v>ACHKOUYAN</v>
          </cell>
          <cell r="I24" t="str">
            <v>01.57.02.65.07</v>
          </cell>
          <cell r="J24">
            <v>11</v>
          </cell>
          <cell r="K24">
            <v>130</v>
          </cell>
          <cell r="L24">
            <v>3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212.5</v>
          </cell>
          <cell r="AF24">
            <v>212.5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443</v>
          </cell>
          <cell r="AR24">
            <v>3</v>
          </cell>
          <cell r="AS24">
            <v>0</v>
          </cell>
          <cell r="AT24">
            <v>55</v>
          </cell>
          <cell r="AU24">
            <v>0</v>
          </cell>
          <cell r="AV24">
            <v>385.81</v>
          </cell>
          <cell r="AW24">
            <v>54.19</v>
          </cell>
          <cell r="AX24">
            <v>6</v>
          </cell>
          <cell r="AY24">
            <v>446</v>
          </cell>
          <cell r="AZ24">
            <v>0.13289674051065659</v>
          </cell>
          <cell r="BA24">
            <v>11</v>
          </cell>
          <cell r="BB24">
            <v>130</v>
          </cell>
          <cell r="BC24">
            <v>3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18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212.5</v>
          </cell>
          <cell r="BW24">
            <v>212.5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443</v>
          </cell>
          <cell r="CI24">
            <v>3</v>
          </cell>
          <cell r="CJ24">
            <v>0</v>
          </cell>
          <cell r="CK24">
            <v>55</v>
          </cell>
          <cell r="CL24">
            <v>0</v>
          </cell>
          <cell r="CM24">
            <v>383</v>
          </cell>
          <cell r="CN24">
            <v>57</v>
          </cell>
          <cell r="CO24">
            <v>6</v>
          </cell>
          <cell r="CP24">
            <v>446</v>
          </cell>
        </row>
        <row r="25">
          <cell r="B25" t="str">
            <v>0940585A</v>
          </cell>
          <cell r="C25" t="str">
            <v>LPO</v>
          </cell>
          <cell r="D25" t="str">
            <v>LPO LY</v>
          </cell>
          <cell r="E25" t="str">
            <v>FRANCOIS MANSART</v>
          </cell>
          <cell r="F25" t="str">
            <v>ST MAUR DES FOSSES</v>
          </cell>
          <cell r="G25" t="str">
            <v>Sabine</v>
          </cell>
          <cell r="H25" t="str">
            <v>ACHKOUYAN</v>
          </cell>
          <cell r="I25" t="str">
            <v>01.57.02.65.07</v>
          </cell>
          <cell r="J25">
            <v>27</v>
          </cell>
          <cell r="K25">
            <v>701</v>
          </cell>
          <cell r="L25">
            <v>9</v>
          </cell>
          <cell r="M25">
            <v>0</v>
          </cell>
          <cell r="N25">
            <v>28.34</v>
          </cell>
          <cell r="O25">
            <v>123.5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231</v>
          </cell>
          <cell r="X25">
            <v>201.5</v>
          </cell>
          <cell r="Y25">
            <v>210</v>
          </cell>
          <cell r="Z25">
            <v>494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9</v>
          </cell>
          <cell r="AN25">
            <v>0</v>
          </cell>
          <cell r="AO25">
            <v>0</v>
          </cell>
          <cell r="AP25">
            <v>0</v>
          </cell>
          <cell r="AQ25">
            <v>1136.5</v>
          </cell>
          <cell r="AR25">
            <v>160.84</v>
          </cell>
          <cell r="AS25">
            <v>9</v>
          </cell>
          <cell r="AT25">
            <v>0</v>
          </cell>
          <cell r="AU25">
            <v>173</v>
          </cell>
          <cell r="AV25">
            <v>1080.9700000000003</v>
          </cell>
          <cell r="AW25">
            <v>213.37</v>
          </cell>
          <cell r="AX25">
            <v>12</v>
          </cell>
          <cell r="AY25">
            <v>1306.3400000000001</v>
          </cell>
          <cell r="AZ25">
            <v>0.166856395692314</v>
          </cell>
          <cell r="BA25">
            <v>27</v>
          </cell>
          <cell r="BB25">
            <v>701</v>
          </cell>
          <cell r="BC25">
            <v>9</v>
          </cell>
          <cell r="BD25">
            <v>0</v>
          </cell>
          <cell r="BE25">
            <v>28.34</v>
          </cell>
          <cell r="BF25">
            <v>123.5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231</v>
          </cell>
          <cell r="BO25">
            <v>201.5</v>
          </cell>
          <cell r="BP25">
            <v>210</v>
          </cell>
          <cell r="BQ25">
            <v>494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9</v>
          </cell>
          <cell r="CE25">
            <v>0</v>
          </cell>
          <cell r="CF25">
            <v>4</v>
          </cell>
          <cell r="CG25">
            <v>0</v>
          </cell>
          <cell r="CH25">
            <v>1136.5</v>
          </cell>
          <cell r="CI25">
            <v>160.84</v>
          </cell>
          <cell r="CJ25">
            <v>13</v>
          </cell>
          <cell r="CK25">
            <v>0</v>
          </cell>
          <cell r="CL25">
            <v>173</v>
          </cell>
          <cell r="CM25">
            <v>1070.1000000000004</v>
          </cell>
          <cell r="CN25">
            <v>224.24</v>
          </cell>
          <cell r="CO25">
            <v>16</v>
          </cell>
          <cell r="CP25">
            <v>1310.3400000000001</v>
          </cell>
        </row>
        <row r="26">
          <cell r="B26" t="str">
            <v>0941967C</v>
          </cell>
          <cell r="C26" t="str">
            <v>LP</v>
          </cell>
          <cell r="D26" t="str">
            <v>SEP</v>
          </cell>
          <cell r="E26" t="str">
            <v>LYCEE FRANCOIS MANSART</v>
          </cell>
          <cell r="F26" t="str">
            <v>ST MAUR DES FOSSES</v>
          </cell>
          <cell r="G26" t="str">
            <v>Sabine</v>
          </cell>
          <cell r="H26" t="str">
            <v>ACHKOUYAN</v>
          </cell>
          <cell r="I26" t="str">
            <v>01.57.02.65.07</v>
          </cell>
          <cell r="J26">
            <v>11</v>
          </cell>
          <cell r="K26">
            <v>228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35</v>
          </cell>
          <cell r="AD26">
            <v>0</v>
          </cell>
          <cell r="AE26">
            <v>74</v>
          </cell>
          <cell r="AF26">
            <v>37</v>
          </cell>
          <cell r="AG26">
            <v>95.2</v>
          </cell>
          <cell r="AH26">
            <v>98.6</v>
          </cell>
          <cell r="AI26">
            <v>93.91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433.71</v>
          </cell>
          <cell r="AR26">
            <v>0</v>
          </cell>
          <cell r="AS26">
            <v>0</v>
          </cell>
          <cell r="AT26">
            <v>71.55</v>
          </cell>
          <cell r="AU26">
            <v>0</v>
          </cell>
          <cell r="AV26">
            <v>370.44999999999993</v>
          </cell>
          <cell r="AW26">
            <v>53.26</v>
          </cell>
          <cell r="AX26">
            <v>10</v>
          </cell>
          <cell r="AY26">
            <v>433.70999999999992</v>
          </cell>
          <cell r="AZ26">
            <v>0.10557672009423744</v>
          </cell>
          <cell r="BA26">
            <v>11</v>
          </cell>
          <cell r="BB26">
            <v>228</v>
          </cell>
          <cell r="BC26">
            <v>3</v>
          </cell>
          <cell r="BD26">
            <v>1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35</v>
          </cell>
          <cell r="BU26">
            <v>0</v>
          </cell>
          <cell r="BV26">
            <v>74</v>
          </cell>
          <cell r="BW26">
            <v>37</v>
          </cell>
          <cell r="BX26">
            <v>106.2</v>
          </cell>
          <cell r="BY26">
            <v>98.6</v>
          </cell>
          <cell r="BZ26">
            <v>93.91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444.71</v>
          </cell>
          <cell r="CI26">
            <v>4</v>
          </cell>
          <cell r="CJ26">
            <v>0</v>
          </cell>
          <cell r="CK26">
            <v>71.55</v>
          </cell>
          <cell r="CL26">
            <v>0</v>
          </cell>
          <cell r="CM26">
            <v>379.99999999999994</v>
          </cell>
          <cell r="CN26">
            <v>58.71</v>
          </cell>
          <cell r="CO26">
            <v>10</v>
          </cell>
          <cell r="CP26">
            <v>448.70999999999992</v>
          </cell>
        </row>
        <row r="27">
          <cell r="B27" t="str">
            <v>0940742W</v>
          </cell>
          <cell r="C27" t="str">
            <v>LPO</v>
          </cell>
          <cell r="D27" t="str">
            <v>LPO</v>
          </cell>
          <cell r="E27" t="str">
            <v>GUILLAUME BUDE</v>
          </cell>
          <cell r="F27" t="str">
            <v>LIMEIL BREVANNES</v>
          </cell>
          <cell r="G27" t="str">
            <v>Sabine</v>
          </cell>
          <cell r="H27" t="str">
            <v>ACHKOUYAN</v>
          </cell>
          <cell r="I27" t="str">
            <v>01.57.02.65.07</v>
          </cell>
          <cell r="J27">
            <v>49</v>
          </cell>
          <cell r="K27">
            <v>1612</v>
          </cell>
          <cell r="L27">
            <v>21</v>
          </cell>
          <cell r="M27">
            <v>0</v>
          </cell>
          <cell r="N27">
            <v>76.03</v>
          </cell>
          <cell r="O27">
            <v>55.75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6</v>
          </cell>
          <cell r="U27">
            <v>0</v>
          </cell>
          <cell r="V27">
            <v>0</v>
          </cell>
          <cell r="W27">
            <v>577.5</v>
          </cell>
          <cell r="X27">
            <v>517</v>
          </cell>
          <cell r="Y27">
            <v>520.5</v>
          </cell>
          <cell r="Z27">
            <v>223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15</v>
          </cell>
          <cell r="AN27">
            <v>0</v>
          </cell>
          <cell r="AO27">
            <v>0</v>
          </cell>
          <cell r="AP27">
            <v>0</v>
          </cell>
          <cell r="AQ27">
            <v>1838</v>
          </cell>
          <cell r="AR27">
            <v>152.75</v>
          </cell>
          <cell r="AS27">
            <v>21</v>
          </cell>
          <cell r="AT27">
            <v>0</v>
          </cell>
          <cell r="AU27">
            <v>410</v>
          </cell>
          <cell r="AV27">
            <v>1729.27</v>
          </cell>
          <cell r="AW27">
            <v>261.51</v>
          </cell>
          <cell r="AX27">
            <v>21</v>
          </cell>
          <cell r="AY27">
            <v>2011.78</v>
          </cell>
          <cell r="AZ27">
            <v>0.12458883219238556</v>
          </cell>
          <cell r="BA27">
            <v>49</v>
          </cell>
          <cell r="BB27">
            <v>1612</v>
          </cell>
          <cell r="BC27">
            <v>21</v>
          </cell>
          <cell r="BD27">
            <v>1</v>
          </cell>
          <cell r="BE27">
            <v>76.03</v>
          </cell>
          <cell r="BF27">
            <v>55.75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</v>
          </cell>
          <cell r="BL27">
            <v>0</v>
          </cell>
          <cell r="BM27">
            <v>0</v>
          </cell>
          <cell r="BN27">
            <v>577.5</v>
          </cell>
          <cell r="BO27">
            <v>517</v>
          </cell>
          <cell r="BP27">
            <v>520.5</v>
          </cell>
          <cell r="BQ27">
            <v>223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15</v>
          </cell>
          <cell r="CE27">
            <v>0</v>
          </cell>
          <cell r="CF27">
            <v>-5</v>
          </cell>
          <cell r="CG27">
            <v>0</v>
          </cell>
          <cell r="CH27">
            <v>1838</v>
          </cell>
          <cell r="CI27">
            <v>148.75</v>
          </cell>
          <cell r="CJ27">
            <v>21</v>
          </cell>
          <cell r="CK27">
            <v>0</v>
          </cell>
          <cell r="CL27">
            <v>410</v>
          </cell>
          <cell r="CM27">
            <v>1727.6299999999999</v>
          </cell>
          <cell r="CN27">
            <v>264.14999999999998</v>
          </cell>
          <cell r="CO27">
            <v>16</v>
          </cell>
          <cell r="CP27">
            <v>2007.78</v>
          </cell>
        </row>
        <row r="28">
          <cell r="B28" t="str">
            <v>0941968D</v>
          </cell>
          <cell r="C28" t="str">
            <v>LP</v>
          </cell>
          <cell r="D28" t="str">
            <v>SEP</v>
          </cell>
          <cell r="E28" t="str">
            <v>LYCEE GUILLAUME BUDE</v>
          </cell>
          <cell r="F28" t="str">
            <v>LIMEIL BREVANNES</v>
          </cell>
          <cell r="G28" t="str">
            <v>Sabine</v>
          </cell>
          <cell r="H28" t="str">
            <v>ACHKOUYAN</v>
          </cell>
          <cell r="I28" t="str">
            <v>01.57.02.65.07</v>
          </cell>
          <cell r="J28">
            <v>9</v>
          </cell>
          <cell r="K28">
            <v>246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147.97999999999999</v>
          </cell>
          <cell r="AH28">
            <v>144.79</v>
          </cell>
          <cell r="AI28">
            <v>129.44999999999999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422.22</v>
          </cell>
          <cell r="AR28">
            <v>0</v>
          </cell>
          <cell r="AS28">
            <v>0</v>
          </cell>
          <cell r="AT28">
            <v>138.78</v>
          </cell>
          <cell r="AU28">
            <v>0</v>
          </cell>
          <cell r="AV28">
            <v>383.26</v>
          </cell>
          <cell r="AW28">
            <v>38.96</v>
          </cell>
          <cell r="AX28">
            <v>0</v>
          </cell>
          <cell r="AY28">
            <v>422.21999999999997</v>
          </cell>
          <cell r="AZ28">
            <v>9.7820692796859329E-2</v>
          </cell>
          <cell r="BA28">
            <v>9</v>
          </cell>
          <cell r="BB28">
            <v>246</v>
          </cell>
          <cell r="BC28">
            <v>0</v>
          </cell>
          <cell r="BD28">
            <v>1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147.97999999999999</v>
          </cell>
          <cell r="BY28">
            <v>144.79</v>
          </cell>
          <cell r="BZ28">
            <v>129.44999999999999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5</v>
          </cell>
          <cell r="CG28">
            <v>0</v>
          </cell>
          <cell r="CH28">
            <v>422.22</v>
          </cell>
          <cell r="CI28">
            <v>6</v>
          </cell>
          <cell r="CJ28">
            <v>0</v>
          </cell>
          <cell r="CK28">
            <v>138.78</v>
          </cell>
          <cell r="CL28">
            <v>0</v>
          </cell>
          <cell r="CM28">
            <v>394.62</v>
          </cell>
          <cell r="CN28">
            <v>28.6</v>
          </cell>
          <cell r="CO28">
            <v>5</v>
          </cell>
          <cell r="CP28">
            <v>428.21999999999997</v>
          </cell>
        </row>
        <row r="29">
          <cell r="B29" t="str">
            <v>0940743X</v>
          </cell>
          <cell r="C29" t="str">
            <v>LPO</v>
          </cell>
          <cell r="D29" t="str">
            <v>LPO</v>
          </cell>
          <cell r="E29" t="str">
            <v>GEORGES BRASSENS</v>
          </cell>
          <cell r="F29" t="str">
            <v>VILLENEUVE LE ROI</v>
          </cell>
          <cell r="G29" t="str">
            <v>Sabine</v>
          </cell>
          <cell r="H29" t="str">
            <v>ACHKOUYAN</v>
          </cell>
          <cell r="I29" t="str">
            <v>01.57.02.65.07</v>
          </cell>
          <cell r="J29">
            <v>35</v>
          </cell>
          <cell r="K29">
            <v>1094</v>
          </cell>
          <cell r="L29">
            <v>9</v>
          </cell>
          <cell r="M29">
            <v>0</v>
          </cell>
          <cell r="N29">
            <v>57.83</v>
          </cell>
          <cell r="O29">
            <v>20.5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6</v>
          </cell>
          <cell r="U29">
            <v>3</v>
          </cell>
          <cell r="V29">
            <v>0</v>
          </cell>
          <cell r="W29">
            <v>423.5</v>
          </cell>
          <cell r="X29">
            <v>402.5</v>
          </cell>
          <cell r="Y29">
            <v>396.5</v>
          </cell>
          <cell r="Z29">
            <v>82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10</v>
          </cell>
          <cell r="AL29">
            <v>0</v>
          </cell>
          <cell r="AM29">
            <v>12</v>
          </cell>
          <cell r="AN29">
            <v>0</v>
          </cell>
          <cell r="AO29">
            <v>0</v>
          </cell>
          <cell r="AP29">
            <v>0</v>
          </cell>
          <cell r="AQ29">
            <v>1304.5</v>
          </cell>
          <cell r="AR29">
            <v>87.33</v>
          </cell>
          <cell r="AS29">
            <v>31</v>
          </cell>
          <cell r="AT29">
            <v>0</v>
          </cell>
          <cell r="AU29">
            <v>306</v>
          </cell>
          <cell r="AV29">
            <v>1235.9199999999998</v>
          </cell>
          <cell r="AW29">
            <v>164.91</v>
          </cell>
          <cell r="AX29">
            <v>22</v>
          </cell>
          <cell r="AY29">
            <v>1422.83</v>
          </cell>
          <cell r="AZ29">
            <v>0.11720992487636991</v>
          </cell>
          <cell r="BA29">
            <v>36</v>
          </cell>
          <cell r="BB29">
            <v>1124</v>
          </cell>
          <cell r="BC29">
            <v>12</v>
          </cell>
          <cell r="BD29">
            <v>0</v>
          </cell>
          <cell r="BE29">
            <v>58.1</v>
          </cell>
          <cell r="BF29">
            <v>20.5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6</v>
          </cell>
          <cell r="BL29">
            <v>3</v>
          </cell>
          <cell r="BM29">
            <v>0</v>
          </cell>
          <cell r="BN29">
            <v>462</v>
          </cell>
          <cell r="BO29">
            <v>406</v>
          </cell>
          <cell r="BP29">
            <v>396.5</v>
          </cell>
          <cell r="BQ29">
            <v>82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10</v>
          </cell>
          <cell r="CC29">
            <v>0</v>
          </cell>
          <cell r="CD29">
            <v>12</v>
          </cell>
          <cell r="CE29">
            <v>0</v>
          </cell>
          <cell r="CF29">
            <v>-4</v>
          </cell>
          <cell r="CG29">
            <v>0</v>
          </cell>
          <cell r="CH29">
            <v>1346.5</v>
          </cell>
          <cell r="CI29">
            <v>87.6</v>
          </cell>
          <cell r="CJ29">
            <v>27</v>
          </cell>
          <cell r="CK29">
            <v>0</v>
          </cell>
          <cell r="CL29">
            <v>306</v>
          </cell>
          <cell r="CM29">
            <v>1269.3999999999999</v>
          </cell>
          <cell r="CN29">
            <v>176.7</v>
          </cell>
          <cell r="CO29">
            <v>18</v>
          </cell>
          <cell r="CP29">
            <v>1464.1</v>
          </cell>
        </row>
        <row r="30">
          <cell r="B30" t="str">
            <v>0941977N</v>
          </cell>
          <cell r="C30" t="str">
            <v>LP</v>
          </cell>
          <cell r="D30" t="str">
            <v>SEP</v>
          </cell>
          <cell r="E30" t="str">
            <v>LYCEE GEORGES BRASSENS</v>
          </cell>
          <cell r="F30" t="str">
            <v>VILLENEUVE LE ROI</v>
          </cell>
          <cell r="G30" t="str">
            <v>Sabine</v>
          </cell>
          <cell r="H30" t="str">
            <v>ACHKOUYAN</v>
          </cell>
          <cell r="I30" t="str">
            <v>01.57.02.65.07</v>
          </cell>
          <cell r="J30">
            <v>6</v>
          </cell>
          <cell r="K30">
            <v>144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91</v>
          </cell>
          <cell r="AH30">
            <v>90</v>
          </cell>
          <cell r="AI30">
            <v>88.44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269.44</v>
          </cell>
          <cell r="AR30">
            <v>0</v>
          </cell>
          <cell r="AS30">
            <v>6</v>
          </cell>
          <cell r="AT30">
            <v>80.44</v>
          </cell>
          <cell r="AU30">
            <v>0</v>
          </cell>
          <cell r="AV30">
            <v>226.93</v>
          </cell>
          <cell r="AW30">
            <v>48.51</v>
          </cell>
          <cell r="AX30">
            <v>0</v>
          </cell>
          <cell r="AY30">
            <v>275.44</v>
          </cell>
          <cell r="AZ30">
            <v>0.16952510844464702</v>
          </cell>
          <cell r="BA30">
            <v>6</v>
          </cell>
          <cell r="BB30">
            <v>156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6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97.75</v>
          </cell>
          <cell r="BY30">
            <v>90</v>
          </cell>
          <cell r="BZ30">
            <v>88.44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4</v>
          </cell>
          <cell r="CG30">
            <v>0</v>
          </cell>
          <cell r="CH30">
            <v>276.19</v>
          </cell>
          <cell r="CI30">
            <v>0</v>
          </cell>
          <cell r="CJ30">
            <v>10</v>
          </cell>
          <cell r="CK30">
            <v>80.44</v>
          </cell>
          <cell r="CL30">
            <v>0</v>
          </cell>
          <cell r="CM30">
            <v>230</v>
          </cell>
          <cell r="CN30">
            <v>52.19</v>
          </cell>
          <cell r="CO30">
            <v>4</v>
          </cell>
          <cell r="CP30">
            <v>286.19</v>
          </cell>
        </row>
        <row r="31">
          <cell r="B31" t="str">
            <v>0941298A</v>
          </cell>
          <cell r="C31" t="str">
            <v>LP</v>
          </cell>
          <cell r="D31" t="str">
            <v>LP</v>
          </cell>
          <cell r="E31" t="str">
            <v>MICHELET</v>
          </cell>
          <cell r="F31" t="str">
            <v>FONTENAY SOUS BOIS</v>
          </cell>
          <cell r="G31" t="str">
            <v>Sabine</v>
          </cell>
          <cell r="H31" t="str">
            <v>ACHKOUYAN</v>
          </cell>
          <cell r="I31" t="str">
            <v>01.57.02.65.07</v>
          </cell>
          <cell r="J31">
            <v>14</v>
          </cell>
          <cell r="K31">
            <v>282</v>
          </cell>
          <cell r="L31">
            <v>6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35</v>
          </cell>
          <cell r="AD31">
            <v>0</v>
          </cell>
          <cell r="AE31">
            <v>54</v>
          </cell>
          <cell r="AF31">
            <v>54</v>
          </cell>
          <cell r="AG31">
            <v>132.6</v>
          </cell>
          <cell r="AH31">
            <v>139.5</v>
          </cell>
          <cell r="AI31">
            <v>137.5</v>
          </cell>
          <cell r="AJ31">
            <v>0</v>
          </cell>
          <cell r="AK31">
            <v>8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552.6</v>
          </cell>
          <cell r="AR31">
            <v>6</v>
          </cell>
          <cell r="AS31">
            <v>8</v>
          </cell>
          <cell r="AT31">
            <v>90.7</v>
          </cell>
          <cell r="AU31">
            <v>0</v>
          </cell>
          <cell r="AV31">
            <v>481.54</v>
          </cell>
          <cell r="AW31">
            <v>74.06</v>
          </cell>
          <cell r="AX31">
            <v>11</v>
          </cell>
          <cell r="AY31">
            <v>566.6</v>
          </cell>
          <cell r="AZ31">
            <v>0.12376829929793554</v>
          </cell>
          <cell r="BA31">
            <v>14</v>
          </cell>
          <cell r="BB31">
            <v>282</v>
          </cell>
          <cell r="BC31">
            <v>6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35</v>
          </cell>
          <cell r="BU31">
            <v>0</v>
          </cell>
          <cell r="BV31">
            <v>54</v>
          </cell>
          <cell r="BW31">
            <v>54</v>
          </cell>
          <cell r="BX31">
            <v>132.6</v>
          </cell>
          <cell r="BY31">
            <v>139.5</v>
          </cell>
          <cell r="BZ31">
            <v>137.5</v>
          </cell>
          <cell r="CA31">
            <v>0</v>
          </cell>
          <cell r="CB31">
            <v>8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552.6</v>
          </cell>
          <cell r="CI31">
            <v>6</v>
          </cell>
          <cell r="CJ31">
            <v>8</v>
          </cell>
          <cell r="CK31">
            <v>90.7</v>
          </cell>
          <cell r="CL31">
            <v>0</v>
          </cell>
          <cell r="CM31">
            <v>457</v>
          </cell>
          <cell r="CN31">
            <v>98.6</v>
          </cell>
          <cell r="CO31">
            <v>11</v>
          </cell>
          <cell r="CP31">
            <v>566.6</v>
          </cell>
        </row>
        <row r="32">
          <cell r="B32" t="str">
            <v>0941347D</v>
          </cell>
          <cell r="C32" t="str">
            <v>LYC</v>
          </cell>
          <cell r="D32" t="str">
            <v>LGT</v>
          </cell>
          <cell r="E32" t="str">
            <v>PABLO PICASSO</v>
          </cell>
          <cell r="F32" t="str">
            <v>FONTENAY SOUS BOIS</v>
          </cell>
          <cell r="G32" t="str">
            <v>Sabine</v>
          </cell>
          <cell r="H32" t="str">
            <v>ACHKOUYAN</v>
          </cell>
          <cell r="I32" t="str">
            <v>01.57.02.65.07</v>
          </cell>
          <cell r="J32">
            <v>32</v>
          </cell>
          <cell r="K32">
            <v>1035</v>
          </cell>
          <cell r="L32">
            <v>9</v>
          </cell>
          <cell r="M32">
            <v>0</v>
          </cell>
          <cell r="N32">
            <v>43.71</v>
          </cell>
          <cell r="O32">
            <v>49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6</v>
          </cell>
          <cell r="U32">
            <v>6</v>
          </cell>
          <cell r="V32">
            <v>0</v>
          </cell>
          <cell r="W32">
            <v>346.5</v>
          </cell>
          <cell r="X32">
            <v>295.5</v>
          </cell>
          <cell r="Y32">
            <v>298</v>
          </cell>
          <cell r="Z32">
            <v>146</v>
          </cell>
          <cell r="AA32">
            <v>127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15</v>
          </cell>
          <cell r="AM32">
            <v>11</v>
          </cell>
          <cell r="AN32">
            <v>0</v>
          </cell>
          <cell r="AO32">
            <v>0</v>
          </cell>
          <cell r="AP32">
            <v>0</v>
          </cell>
          <cell r="AQ32">
            <v>1213</v>
          </cell>
          <cell r="AR32">
            <v>101.71</v>
          </cell>
          <cell r="AS32">
            <v>38</v>
          </cell>
          <cell r="AT32">
            <v>0</v>
          </cell>
          <cell r="AU32">
            <v>238</v>
          </cell>
          <cell r="AV32">
            <v>1156.5900000000001</v>
          </cell>
          <cell r="AW32">
            <v>181.12</v>
          </cell>
          <cell r="AX32">
            <v>15</v>
          </cell>
          <cell r="AY32">
            <v>1352.71</v>
          </cell>
          <cell r="AZ32">
            <v>0.13915350195085344</v>
          </cell>
          <cell r="BA32">
            <v>33</v>
          </cell>
          <cell r="BB32">
            <v>1067</v>
          </cell>
          <cell r="BC32">
            <v>9</v>
          </cell>
          <cell r="BD32">
            <v>0</v>
          </cell>
          <cell r="BE32">
            <v>44.17</v>
          </cell>
          <cell r="BF32">
            <v>49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6</v>
          </cell>
          <cell r="BL32">
            <v>6</v>
          </cell>
          <cell r="BM32">
            <v>0</v>
          </cell>
          <cell r="BN32">
            <v>385</v>
          </cell>
          <cell r="BO32">
            <v>301.5</v>
          </cell>
          <cell r="BP32">
            <v>298</v>
          </cell>
          <cell r="BQ32">
            <v>146</v>
          </cell>
          <cell r="BR32">
            <v>127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15</v>
          </cell>
          <cell r="CD32">
            <v>11</v>
          </cell>
          <cell r="CE32">
            <v>0</v>
          </cell>
          <cell r="CF32">
            <v>2</v>
          </cell>
          <cell r="CG32">
            <v>0</v>
          </cell>
          <cell r="CH32">
            <v>1257.5</v>
          </cell>
          <cell r="CI32">
            <v>102.16999999999999</v>
          </cell>
          <cell r="CJ32">
            <v>40</v>
          </cell>
          <cell r="CK32">
            <v>0</v>
          </cell>
          <cell r="CL32">
            <v>238</v>
          </cell>
          <cell r="CM32">
            <v>1186.4100000000001</v>
          </cell>
          <cell r="CN32">
            <v>187.26</v>
          </cell>
          <cell r="CO32">
            <v>26</v>
          </cell>
          <cell r="CP32">
            <v>1399.67</v>
          </cell>
        </row>
        <row r="33">
          <cell r="B33" t="str">
            <v>0941470M</v>
          </cell>
          <cell r="C33" t="str">
            <v>LYC</v>
          </cell>
          <cell r="D33" t="str">
            <v>LGT LY</v>
          </cell>
          <cell r="E33" t="str">
            <v>SAMUEL DE CHAMPLAIN</v>
          </cell>
          <cell r="F33" t="str">
            <v>CHENNEVIERES SUR MARNE</v>
          </cell>
          <cell r="G33" t="str">
            <v>Sabine</v>
          </cell>
          <cell r="H33" t="str">
            <v>ACHKOUYAN</v>
          </cell>
          <cell r="I33" t="str">
            <v>01.57.02.65.07</v>
          </cell>
          <cell r="J33">
            <v>72</v>
          </cell>
          <cell r="K33">
            <v>2119</v>
          </cell>
          <cell r="L33">
            <v>24</v>
          </cell>
          <cell r="M33">
            <v>0</v>
          </cell>
          <cell r="N33">
            <v>66.489999999999995</v>
          </cell>
          <cell r="O33">
            <v>60.75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  <cell r="U33">
            <v>0</v>
          </cell>
          <cell r="V33">
            <v>0</v>
          </cell>
          <cell r="W33">
            <v>500.5</v>
          </cell>
          <cell r="X33">
            <v>454.5</v>
          </cell>
          <cell r="Y33">
            <v>485</v>
          </cell>
          <cell r="Z33">
            <v>243</v>
          </cell>
          <cell r="AA33">
            <v>0</v>
          </cell>
          <cell r="AB33">
            <v>0</v>
          </cell>
          <cell r="AC33">
            <v>35</v>
          </cell>
          <cell r="AD33">
            <v>0</v>
          </cell>
          <cell r="AE33">
            <v>121</v>
          </cell>
          <cell r="AF33">
            <v>91</v>
          </cell>
          <cell r="AG33">
            <v>327.29000000000002</v>
          </cell>
          <cell r="AH33">
            <v>338.7</v>
          </cell>
          <cell r="AI33">
            <v>328.19</v>
          </cell>
          <cell r="AJ33">
            <v>20</v>
          </cell>
          <cell r="AK33">
            <v>6</v>
          </cell>
          <cell r="AL33">
            <v>0</v>
          </cell>
          <cell r="AM33">
            <v>12</v>
          </cell>
          <cell r="AN33">
            <v>0</v>
          </cell>
          <cell r="AO33">
            <v>0</v>
          </cell>
          <cell r="AP33">
            <v>0</v>
          </cell>
          <cell r="AQ33">
            <v>2944.18</v>
          </cell>
          <cell r="AR33">
            <v>151.24</v>
          </cell>
          <cell r="AS33">
            <v>24</v>
          </cell>
          <cell r="AT33">
            <v>343.39</v>
          </cell>
          <cell r="AU33">
            <v>371</v>
          </cell>
          <cell r="AV33">
            <v>2638.95</v>
          </cell>
          <cell r="AW33">
            <v>440.47</v>
          </cell>
          <cell r="AX33">
            <v>40</v>
          </cell>
          <cell r="AY33">
            <v>3119.42</v>
          </cell>
          <cell r="AZ33">
            <v>0.14125881619954747</v>
          </cell>
          <cell r="BA33">
            <v>72</v>
          </cell>
          <cell r="BB33">
            <v>2125</v>
          </cell>
          <cell r="BC33">
            <v>24</v>
          </cell>
          <cell r="BD33">
            <v>1</v>
          </cell>
          <cell r="BE33">
            <v>66.489999999999995</v>
          </cell>
          <cell r="BF33">
            <v>61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6</v>
          </cell>
          <cell r="BL33">
            <v>0</v>
          </cell>
          <cell r="BM33">
            <v>0</v>
          </cell>
          <cell r="BN33">
            <v>500.5</v>
          </cell>
          <cell r="BO33">
            <v>454.5</v>
          </cell>
          <cell r="BP33">
            <v>485</v>
          </cell>
          <cell r="BQ33">
            <v>244</v>
          </cell>
          <cell r="BR33">
            <v>0</v>
          </cell>
          <cell r="BS33">
            <v>0</v>
          </cell>
          <cell r="BT33">
            <v>35</v>
          </cell>
          <cell r="BU33">
            <v>0</v>
          </cell>
          <cell r="BV33">
            <v>121</v>
          </cell>
          <cell r="BW33">
            <v>91</v>
          </cell>
          <cell r="BX33">
            <v>330.67</v>
          </cell>
          <cell r="BY33">
            <v>338.7</v>
          </cell>
          <cell r="BZ33">
            <v>328.19</v>
          </cell>
          <cell r="CA33">
            <v>20</v>
          </cell>
          <cell r="CB33">
            <v>6</v>
          </cell>
          <cell r="CC33">
            <v>0</v>
          </cell>
          <cell r="CD33">
            <v>12</v>
          </cell>
          <cell r="CE33">
            <v>0</v>
          </cell>
          <cell r="CF33">
            <v>11</v>
          </cell>
          <cell r="CG33">
            <v>0</v>
          </cell>
          <cell r="CH33">
            <v>2948.56</v>
          </cell>
          <cell r="CI33">
            <v>152.49</v>
          </cell>
          <cell r="CJ33">
            <v>35</v>
          </cell>
          <cell r="CK33">
            <v>346.77</v>
          </cell>
          <cell r="CL33">
            <v>371</v>
          </cell>
          <cell r="CM33">
            <v>2615.7599999999998</v>
          </cell>
          <cell r="CN33">
            <v>475.29</v>
          </cell>
          <cell r="CO33">
            <v>45</v>
          </cell>
          <cell r="CP33">
            <v>3136.05</v>
          </cell>
        </row>
        <row r="34">
          <cell r="B34" t="str">
            <v>0941918Z</v>
          </cell>
          <cell r="C34" t="str">
            <v>LPO</v>
          </cell>
          <cell r="D34" t="str">
            <v>LPO</v>
          </cell>
          <cell r="E34" t="str">
            <v>CHRISTOPHE COLOMB</v>
          </cell>
          <cell r="F34" t="str">
            <v>SUCY EN BRIE</v>
          </cell>
          <cell r="G34" t="str">
            <v>Sabine</v>
          </cell>
          <cell r="H34" t="str">
            <v>ACHKOUYAN</v>
          </cell>
          <cell r="I34" t="str">
            <v>01.57.02.65.07</v>
          </cell>
          <cell r="J34">
            <v>30</v>
          </cell>
          <cell r="K34">
            <v>984</v>
          </cell>
          <cell r="L34">
            <v>15</v>
          </cell>
          <cell r="M34">
            <v>0</v>
          </cell>
          <cell r="N34">
            <v>50.48</v>
          </cell>
          <cell r="O34">
            <v>24.25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6</v>
          </cell>
          <cell r="U34">
            <v>0</v>
          </cell>
          <cell r="V34">
            <v>0</v>
          </cell>
          <cell r="W34">
            <v>346.5</v>
          </cell>
          <cell r="X34">
            <v>341</v>
          </cell>
          <cell r="Y34">
            <v>372</v>
          </cell>
          <cell r="Z34">
            <v>97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12</v>
          </cell>
          <cell r="AN34">
            <v>2</v>
          </cell>
          <cell r="AO34">
            <v>0</v>
          </cell>
          <cell r="AP34">
            <v>0</v>
          </cell>
          <cell r="AQ34">
            <v>1156.5</v>
          </cell>
          <cell r="AR34">
            <v>89.73</v>
          </cell>
          <cell r="AS34">
            <v>20</v>
          </cell>
          <cell r="AT34">
            <v>0</v>
          </cell>
          <cell r="AU34">
            <v>274</v>
          </cell>
          <cell r="AV34">
            <v>1121.49</v>
          </cell>
          <cell r="AW34">
            <v>132.74</v>
          </cell>
          <cell r="AX34">
            <v>12</v>
          </cell>
          <cell r="AY34">
            <v>1266.23</v>
          </cell>
          <cell r="AZ34">
            <v>0.11089955787950276</v>
          </cell>
          <cell r="BA34">
            <v>30</v>
          </cell>
          <cell r="BB34">
            <v>984</v>
          </cell>
          <cell r="BC34">
            <v>15</v>
          </cell>
          <cell r="BD34">
            <v>0</v>
          </cell>
          <cell r="BE34">
            <v>50.62</v>
          </cell>
          <cell r="BF34">
            <v>24.75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6</v>
          </cell>
          <cell r="BL34">
            <v>0</v>
          </cell>
          <cell r="BM34">
            <v>0</v>
          </cell>
          <cell r="BN34">
            <v>346.5</v>
          </cell>
          <cell r="BO34">
            <v>343</v>
          </cell>
          <cell r="BP34">
            <v>372</v>
          </cell>
          <cell r="BQ34">
            <v>99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12</v>
          </cell>
          <cell r="CE34">
            <v>2</v>
          </cell>
          <cell r="CF34">
            <v>0</v>
          </cell>
          <cell r="CG34">
            <v>0</v>
          </cell>
          <cell r="CH34">
            <v>1160.5</v>
          </cell>
          <cell r="CI34">
            <v>90.37</v>
          </cell>
          <cell r="CJ34">
            <v>20</v>
          </cell>
          <cell r="CK34">
            <v>0</v>
          </cell>
          <cell r="CL34">
            <v>274</v>
          </cell>
          <cell r="CM34">
            <v>1096.3</v>
          </cell>
          <cell r="CN34">
            <v>150.57000000000002</v>
          </cell>
          <cell r="CO34">
            <v>24</v>
          </cell>
          <cell r="CP34">
            <v>1270.8700000000001</v>
          </cell>
        </row>
        <row r="35">
          <cell r="B35" t="str">
            <v>0941978P</v>
          </cell>
          <cell r="C35" t="str">
            <v>LP</v>
          </cell>
          <cell r="D35" t="str">
            <v>SEP</v>
          </cell>
          <cell r="E35" t="str">
            <v>LYCEE CHRISTOPHE COLOMB</v>
          </cell>
          <cell r="F35" t="str">
            <v>SUCY EN BRIE</v>
          </cell>
          <cell r="G35" t="str">
            <v>Sabine</v>
          </cell>
          <cell r="H35" t="str">
            <v>ACHKOUYAN</v>
          </cell>
          <cell r="I35" t="str">
            <v>01.57.02.65.07</v>
          </cell>
          <cell r="J35">
            <v>9</v>
          </cell>
          <cell r="K35">
            <v>216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144.6</v>
          </cell>
          <cell r="AH35">
            <v>142.43</v>
          </cell>
          <cell r="AI35">
            <v>141.6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428.63</v>
          </cell>
          <cell r="AR35">
            <v>0</v>
          </cell>
          <cell r="AS35">
            <v>0</v>
          </cell>
          <cell r="AT35">
            <v>145.13</v>
          </cell>
          <cell r="AU35">
            <v>0</v>
          </cell>
          <cell r="AV35">
            <v>346.2</v>
          </cell>
          <cell r="AW35">
            <v>78.430000000000007</v>
          </cell>
          <cell r="AX35">
            <v>4</v>
          </cell>
          <cell r="AY35">
            <v>428.63</v>
          </cell>
          <cell r="AZ35">
            <v>0.1532388583460586</v>
          </cell>
          <cell r="BA35">
            <v>9</v>
          </cell>
          <cell r="BB35">
            <v>216</v>
          </cell>
          <cell r="BC35">
            <v>0</v>
          </cell>
          <cell r="BD35">
            <v>2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144.6</v>
          </cell>
          <cell r="BY35">
            <v>143.1</v>
          </cell>
          <cell r="BZ35">
            <v>141.6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429.3</v>
          </cell>
          <cell r="CI35">
            <v>2</v>
          </cell>
          <cell r="CJ35">
            <v>0</v>
          </cell>
          <cell r="CK35">
            <v>145.13</v>
          </cell>
          <cell r="CL35">
            <v>0</v>
          </cell>
          <cell r="CM35">
            <v>353</v>
          </cell>
          <cell r="CN35">
            <v>74.300000000000011</v>
          </cell>
          <cell r="CO35">
            <v>4</v>
          </cell>
          <cell r="CP35">
            <v>431.3</v>
          </cell>
        </row>
        <row r="36">
          <cell r="B36" t="str">
            <v>0940133J</v>
          </cell>
          <cell r="C36" t="str">
            <v>LP</v>
          </cell>
          <cell r="D36" t="str">
            <v>SEP</v>
          </cell>
          <cell r="E36" t="str">
            <v>LYCEE MARX DORMOY</v>
          </cell>
          <cell r="F36" t="str">
            <v>CHAMPIGNY SUR MARNE</v>
          </cell>
          <cell r="G36" t="str">
            <v>Sabine</v>
          </cell>
          <cell r="H36" t="str">
            <v>ACHKOUYAN</v>
          </cell>
          <cell r="I36" t="str">
            <v>01.57.02.65.07</v>
          </cell>
          <cell r="J36">
            <v>17</v>
          </cell>
          <cell r="K36">
            <v>348</v>
          </cell>
          <cell r="L36">
            <v>9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35</v>
          </cell>
          <cell r="AD36">
            <v>0</v>
          </cell>
          <cell r="AE36">
            <v>74</v>
          </cell>
          <cell r="AF36">
            <v>74</v>
          </cell>
          <cell r="AG36">
            <v>168.5</v>
          </cell>
          <cell r="AH36">
            <v>174.76</v>
          </cell>
          <cell r="AI36">
            <v>166.15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692.41</v>
          </cell>
          <cell r="AR36">
            <v>9</v>
          </cell>
          <cell r="AS36">
            <v>0</v>
          </cell>
          <cell r="AT36">
            <v>119.25</v>
          </cell>
          <cell r="AU36">
            <v>0</v>
          </cell>
          <cell r="AV36">
            <v>620.92999999999995</v>
          </cell>
          <cell r="AW36">
            <v>72.48</v>
          </cell>
          <cell r="AX36">
            <v>8</v>
          </cell>
          <cell r="AY36">
            <v>701.41</v>
          </cell>
          <cell r="AZ36">
            <v>9.8788242606411586E-2</v>
          </cell>
          <cell r="BA36">
            <v>17</v>
          </cell>
          <cell r="BB36">
            <v>348</v>
          </cell>
          <cell r="BC36">
            <v>9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35</v>
          </cell>
          <cell r="BU36">
            <v>0</v>
          </cell>
          <cell r="BV36">
            <v>74</v>
          </cell>
          <cell r="BW36">
            <v>74</v>
          </cell>
          <cell r="BX36">
            <v>168.5</v>
          </cell>
          <cell r="BY36">
            <v>174.76</v>
          </cell>
          <cell r="BZ36">
            <v>166.15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692.41</v>
          </cell>
          <cell r="CI36">
            <v>9</v>
          </cell>
          <cell r="CJ36">
            <v>0</v>
          </cell>
          <cell r="CK36">
            <v>119.25</v>
          </cell>
          <cell r="CL36">
            <v>0</v>
          </cell>
          <cell r="CM36">
            <v>615.5</v>
          </cell>
          <cell r="CN36">
            <v>77.91</v>
          </cell>
          <cell r="CO36">
            <v>8</v>
          </cell>
          <cell r="CP36">
            <v>701.41</v>
          </cell>
        </row>
        <row r="37">
          <cell r="B37" t="str">
            <v>0941951K</v>
          </cell>
          <cell r="C37" t="str">
            <v>LPO</v>
          </cell>
          <cell r="D37" t="str">
            <v>LPO LY</v>
          </cell>
          <cell r="E37" t="str">
            <v>MARX DORMOY</v>
          </cell>
          <cell r="F37" t="str">
            <v>CHAMPIGNY SUR MARNE</v>
          </cell>
          <cell r="G37" t="str">
            <v>Sabine</v>
          </cell>
          <cell r="H37" t="str">
            <v>ACHKOUYAN</v>
          </cell>
          <cell r="I37" t="str">
            <v>01.57.02.65.07</v>
          </cell>
          <cell r="J37">
            <v>22</v>
          </cell>
          <cell r="K37">
            <v>676</v>
          </cell>
          <cell r="L37">
            <v>6</v>
          </cell>
          <cell r="M37">
            <v>0</v>
          </cell>
          <cell r="N37">
            <v>36.5</v>
          </cell>
          <cell r="O37">
            <v>0</v>
          </cell>
          <cell r="P37">
            <v>0</v>
          </cell>
          <cell r="Q37">
            <v>6.75</v>
          </cell>
          <cell r="R37">
            <v>0</v>
          </cell>
          <cell r="S37">
            <v>0</v>
          </cell>
          <cell r="T37">
            <v>6</v>
          </cell>
          <cell r="U37">
            <v>0</v>
          </cell>
          <cell r="V37">
            <v>0</v>
          </cell>
          <cell r="W37">
            <v>308</v>
          </cell>
          <cell r="X37">
            <v>254</v>
          </cell>
          <cell r="Y37">
            <v>252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13</v>
          </cell>
          <cell r="AL37">
            <v>0</v>
          </cell>
          <cell r="AM37">
            <v>12</v>
          </cell>
          <cell r="AN37">
            <v>0</v>
          </cell>
          <cell r="AO37">
            <v>0</v>
          </cell>
          <cell r="AP37">
            <v>0</v>
          </cell>
          <cell r="AQ37">
            <v>814</v>
          </cell>
          <cell r="AR37">
            <v>42.5</v>
          </cell>
          <cell r="AS37">
            <v>37.75</v>
          </cell>
          <cell r="AT37">
            <v>0</v>
          </cell>
          <cell r="AU37">
            <v>203</v>
          </cell>
          <cell r="AV37">
            <v>776.33</v>
          </cell>
          <cell r="AW37">
            <v>102.92</v>
          </cell>
          <cell r="AX37">
            <v>15</v>
          </cell>
          <cell r="AY37">
            <v>894.25</v>
          </cell>
          <cell r="AZ37">
            <v>0.11628591094904459</v>
          </cell>
          <cell r="BA37">
            <v>22</v>
          </cell>
          <cell r="BB37">
            <v>676</v>
          </cell>
          <cell r="BC37">
            <v>6</v>
          </cell>
          <cell r="BD37">
            <v>1</v>
          </cell>
          <cell r="BE37">
            <v>36.5</v>
          </cell>
          <cell r="BF37">
            <v>0</v>
          </cell>
          <cell r="BG37">
            <v>0</v>
          </cell>
          <cell r="BH37">
            <v>6.75</v>
          </cell>
          <cell r="BI37">
            <v>0</v>
          </cell>
          <cell r="BJ37">
            <v>0</v>
          </cell>
          <cell r="BK37">
            <v>6</v>
          </cell>
          <cell r="BL37">
            <v>0</v>
          </cell>
          <cell r="BM37">
            <v>0</v>
          </cell>
          <cell r="BN37">
            <v>308</v>
          </cell>
          <cell r="BO37">
            <v>254</v>
          </cell>
          <cell r="BP37">
            <v>252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13</v>
          </cell>
          <cell r="CC37">
            <v>0</v>
          </cell>
          <cell r="CD37">
            <v>12</v>
          </cell>
          <cell r="CE37">
            <v>0</v>
          </cell>
          <cell r="CF37">
            <v>0</v>
          </cell>
          <cell r="CG37">
            <v>0</v>
          </cell>
          <cell r="CH37">
            <v>814</v>
          </cell>
          <cell r="CI37">
            <v>43.5</v>
          </cell>
          <cell r="CJ37">
            <v>37.75</v>
          </cell>
          <cell r="CK37">
            <v>0</v>
          </cell>
          <cell r="CL37">
            <v>203</v>
          </cell>
          <cell r="CM37">
            <v>770.40000000000009</v>
          </cell>
          <cell r="CN37">
            <v>109.85</v>
          </cell>
          <cell r="CO37">
            <v>15</v>
          </cell>
          <cell r="CP37">
            <v>895.25</v>
          </cell>
        </row>
        <row r="38">
          <cell r="B38" t="str">
            <v>0940750E</v>
          </cell>
          <cell r="C38" t="str">
            <v>LP</v>
          </cell>
          <cell r="D38" t="str">
            <v>SEP</v>
          </cell>
          <cell r="E38" t="str">
            <v>LYCEE FRANCOIS ARAGO</v>
          </cell>
          <cell r="F38" t="str">
            <v>VILLENEUVE ST GEORGES</v>
          </cell>
          <cell r="G38" t="str">
            <v>Sabine</v>
          </cell>
          <cell r="H38" t="str">
            <v>ACHKOUYAN</v>
          </cell>
          <cell r="I38" t="str">
            <v>01.57.02.65.07</v>
          </cell>
          <cell r="J38">
            <v>22</v>
          </cell>
          <cell r="K38">
            <v>455</v>
          </cell>
          <cell r="L38">
            <v>6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35</v>
          </cell>
          <cell r="AD38">
            <v>0</v>
          </cell>
          <cell r="AE38">
            <v>91</v>
          </cell>
          <cell r="AF38">
            <v>91</v>
          </cell>
          <cell r="AG38">
            <v>216.7</v>
          </cell>
          <cell r="AH38">
            <v>218.25</v>
          </cell>
          <cell r="AI38">
            <v>211.7</v>
          </cell>
          <cell r="AJ38">
            <v>30</v>
          </cell>
          <cell r="AK38">
            <v>0</v>
          </cell>
          <cell r="AL38">
            <v>0</v>
          </cell>
          <cell r="AM38">
            <v>6</v>
          </cell>
          <cell r="AN38">
            <v>0</v>
          </cell>
          <cell r="AO38">
            <v>0</v>
          </cell>
          <cell r="AP38">
            <v>0</v>
          </cell>
          <cell r="AQ38">
            <v>893.65</v>
          </cell>
          <cell r="AR38">
            <v>6</v>
          </cell>
          <cell r="AS38">
            <v>6</v>
          </cell>
          <cell r="AT38">
            <v>208.15</v>
          </cell>
          <cell r="AU38">
            <v>0</v>
          </cell>
          <cell r="AV38">
            <v>742.16000000000008</v>
          </cell>
          <cell r="AW38">
            <v>157.49</v>
          </cell>
          <cell r="AX38">
            <v>6</v>
          </cell>
          <cell r="AY38">
            <v>905.65000000000009</v>
          </cell>
          <cell r="AZ38">
            <v>0.16679046657309105</v>
          </cell>
          <cell r="BA38">
            <v>22</v>
          </cell>
          <cell r="BB38">
            <v>479</v>
          </cell>
          <cell r="BC38">
            <v>9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35</v>
          </cell>
          <cell r="BU38">
            <v>0</v>
          </cell>
          <cell r="BV38">
            <v>91</v>
          </cell>
          <cell r="BW38">
            <v>91</v>
          </cell>
          <cell r="BX38">
            <v>246.7</v>
          </cell>
          <cell r="BY38">
            <v>218.25</v>
          </cell>
          <cell r="BZ38">
            <v>211.7</v>
          </cell>
          <cell r="CA38">
            <v>30</v>
          </cell>
          <cell r="CB38">
            <v>0</v>
          </cell>
          <cell r="CC38">
            <v>0</v>
          </cell>
          <cell r="CD38">
            <v>6</v>
          </cell>
          <cell r="CE38">
            <v>0</v>
          </cell>
          <cell r="CF38">
            <v>0</v>
          </cell>
          <cell r="CG38">
            <v>0</v>
          </cell>
          <cell r="CH38">
            <v>923.65</v>
          </cell>
          <cell r="CI38">
            <v>9</v>
          </cell>
          <cell r="CJ38">
            <v>6</v>
          </cell>
          <cell r="CK38">
            <v>208.15</v>
          </cell>
          <cell r="CL38">
            <v>0</v>
          </cell>
          <cell r="CM38">
            <v>729.50000000000011</v>
          </cell>
          <cell r="CN38">
            <v>198.15</v>
          </cell>
          <cell r="CO38">
            <v>11</v>
          </cell>
          <cell r="CP38">
            <v>938.65000000000009</v>
          </cell>
        </row>
        <row r="39">
          <cell r="B39" t="str">
            <v>0941952L</v>
          </cell>
          <cell r="C39" t="str">
            <v>LPO</v>
          </cell>
          <cell r="D39" t="str">
            <v>LPO</v>
          </cell>
          <cell r="E39" t="str">
            <v>FRANCOIS ARAGO</v>
          </cell>
          <cell r="F39" t="str">
            <v>VILLENEUVE ST GEORGES</v>
          </cell>
          <cell r="G39" t="str">
            <v>Sabine</v>
          </cell>
          <cell r="H39" t="str">
            <v>ACHKOUYAN</v>
          </cell>
          <cell r="I39" t="str">
            <v>01.57.02.65.07</v>
          </cell>
          <cell r="J39">
            <v>28</v>
          </cell>
          <cell r="K39">
            <v>844</v>
          </cell>
          <cell r="L39">
            <v>9</v>
          </cell>
          <cell r="M39">
            <v>0</v>
          </cell>
          <cell r="N39">
            <v>38.6</v>
          </cell>
          <cell r="O39">
            <v>37.5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346.5</v>
          </cell>
          <cell r="X39">
            <v>265</v>
          </cell>
          <cell r="Y39">
            <v>282</v>
          </cell>
          <cell r="Z39">
            <v>150</v>
          </cell>
          <cell r="AA39">
            <v>0</v>
          </cell>
          <cell r="AB39">
            <v>0</v>
          </cell>
          <cell r="AC39">
            <v>0</v>
          </cell>
          <cell r="AD39">
            <v>22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17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1064.5</v>
          </cell>
          <cell r="AR39">
            <v>85.1</v>
          </cell>
          <cell r="AS39">
            <v>18</v>
          </cell>
          <cell r="AT39">
            <v>0</v>
          </cell>
          <cell r="AU39">
            <v>227</v>
          </cell>
          <cell r="AV39">
            <v>1002.0799999999999</v>
          </cell>
          <cell r="AW39">
            <v>151.52000000000001</v>
          </cell>
          <cell r="AX39">
            <v>14</v>
          </cell>
          <cell r="AY39">
            <v>1167.5999999999999</v>
          </cell>
          <cell r="AZ39">
            <v>0.14256211595910945</v>
          </cell>
          <cell r="BA39">
            <v>28</v>
          </cell>
          <cell r="BB39">
            <v>844</v>
          </cell>
          <cell r="BC39">
            <v>9</v>
          </cell>
          <cell r="BD39">
            <v>0</v>
          </cell>
          <cell r="BE39">
            <v>38.6</v>
          </cell>
          <cell r="BF39">
            <v>37.5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346.5</v>
          </cell>
          <cell r="BO39">
            <v>265</v>
          </cell>
          <cell r="BP39">
            <v>282</v>
          </cell>
          <cell r="BQ39">
            <v>150</v>
          </cell>
          <cell r="BR39">
            <v>0</v>
          </cell>
          <cell r="BS39">
            <v>0</v>
          </cell>
          <cell r="BT39">
            <v>0</v>
          </cell>
          <cell r="BU39">
            <v>29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17</v>
          </cell>
          <cell r="CC39">
            <v>0</v>
          </cell>
          <cell r="CD39">
            <v>0</v>
          </cell>
          <cell r="CE39">
            <v>0</v>
          </cell>
          <cell r="CF39">
            <v>4</v>
          </cell>
          <cell r="CG39">
            <v>0</v>
          </cell>
          <cell r="CH39">
            <v>1071.5</v>
          </cell>
          <cell r="CI39">
            <v>85.1</v>
          </cell>
          <cell r="CJ39">
            <v>22</v>
          </cell>
          <cell r="CK39">
            <v>0</v>
          </cell>
          <cell r="CL39">
            <v>227</v>
          </cell>
          <cell r="CM39">
            <v>991.34999999999991</v>
          </cell>
          <cell r="CN39">
            <v>167.25</v>
          </cell>
          <cell r="CO39">
            <v>20</v>
          </cell>
          <cell r="CP39">
            <v>1178.5999999999999</v>
          </cell>
        </row>
        <row r="40">
          <cell r="B40" t="str">
            <v>0941303F</v>
          </cell>
          <cell r="C40" t="str">
            <v>LP</v>
          </cell>
          <cell r="D40" t="str">
            <v>SEP</v>
          </cell>
          <cell r="E40" t="str">
            <v>LPO MONTALEAU</v>
          </cell>
          <cell r="F40" t="str">
            <v>SUCY EN BRIE</v>
          </cell>
          <cell r="G40" t="str">
            <v>Sabine</v>
          </cell>
          <cell r="H40" t="str">
            <v>ACHKOUYAN</v>
          </cell>
          <cell r="I40" t="str">
            <v>01.57.02.65.07</v>
          </cell>
          <cell r="J40">
            <v>20</v>
          </cell>
          <cell r="K40">
            <v>444</v>
          </cell>
          <cell r="L40">
            <v>6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6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108</v>
          </cell>
          <cell r="AF40">
            <v>108</v>
          </cell>
          <cell r="AG40">
            <v>176.6</v>
          </cell>
          <cell r="AH40">
            <v>169.88</v>
          </cell>
          <cell r="AI40">
            <v>156.4</v>
          </cell>
          <cell r="AJ40">
            <v>51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18</v>
          </cell>
          <cell r="AQ40">
            <v>769.88</v>
          </cell>
          <cell r="AR40">
            <v>6</v>
          </cell>
          <cell r="AS40">
            <v>24</v>
          </cell>
          <cell r="AT40">
            <v>192.88</v>
          </cell>
          <cell r="AU40">
            <v>0</v>
          </cell>
          <cell r="AV40">
            <v>696.23</v>
          </cell>
          <cell r="AW40">
            <v>93.65</v>
          </cell>
          <cell r="AX40">
            <v>10</v>
          </cell>
          <cell r="AY40">
            <v>799.88</v>
          </cell>
          <cell r="AZ40">
            <v>0.13329138994673395</v>
          </cell>
          <cell r="BA40">
            <v>20</v>
          </cell>
          <cell r="BB40">
            <v>453</v>
          </cell>
          <cell r="BC40">
            <v>9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6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108</v>
          </cell>
          <cell r="BW40">
            <v>108</v>
          </cell>
          <cell r="BX40">
            <v>187.4</v>
          </cell>
          <cell r="BY40">
            <v>169.88</v>
          </cell>
          <cell r="BZ40">
            <v>156.4</v>
          </cell>
          <cell r="CA40">
            <v>51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18</v>
          </cell>
          <cell r="CH40">
            <v>780.68</v>
          </cell>
          <cell r="CI40">
            <v>9</v>
          </cell>
          <cell r="CJ40">
            <v>24</v>
          </cell>
          <cell r="CK40">
            <v>192.88</v>
          </cell>
          <cell r="CL40">
            <v>0</v>
          </cell>
          <cell r="CM40">
            <v>705.5</v>
          </cell>
          <cell r="CN40">
            <v>98.18</v>
          </cell>
          <cell r="CO40">
            <v>10</v>
          </cell>
          <cell r="CP40">
            <v>813.68</v>
          </cell>
        </row>
        <row r="41">
          <cell r="B41" t="str">
            <v>0942130E</v>
          </cell>
          <cell r="C41" t="str">
            <v>LPO</v>
          </cell>
          <cell r="D41" t="str">
            <v>LPO LY</v>
          </cell>
          <cell r="E41" t="str">
            <v>MONTALEAU</v>
          </cell>
          <cell r="F41" t="str">
            <v>SUCY EN BRIE</v>
          </cell>
          <cell r="G41" t="str">
            <v>Sabine</v>
          </cell>
          <cell r="H41" t="str">
            <v>ACHKOUYAN</v>
          </cell>
          <cell r="I41" t="str">
            <v>01.57.02.65.07</v>
          </cell>
          <cell r="J41">
            <v>3</v>
          </cell>
          <cell r="K41">
            <v>72</v>
          </cell>
          <cell r="L41">
            <v>0</v>
          </cell>
          <cell r="M41">
            <v>0</v>
          </cell>
          <cell r="N41">
            <v>6.14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6</v>
          </cell>
          <cell r="U41">
            <v>0</v>
          </cell>
          <cell r="V41">
            <v>18</v>
          </cell>
          <cell r="W41">
            <v>39.5</v>
          </cell>
          <cell r="X41">
            <v>43</v>
          </cell>
          <cell r="Y41">
            <v>41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5</v>
          </cell>
          <cell r="AN41">
            <v>0</v>
          </cell>
          <cell r="AO41">
            <v>0</v>
          </cell>
          <cell r="AP41">
            <v>0</v>
          </cell>
          <cell r="AQ41">
            <v>141.5</v>
          </cell>
          <cell r="AR41">
            <v>6.14</v>
          </cell>
          <cell r="AS41">
            <v>11</v>
          </cell>
          <cell r="AT41">
            <v>0</v>
          </cell>
          <cell r="AU41">
            <v>30</v>
          </cell>
          <cell r="AV41">
            <v>147.79999999999998</v>
          </cell>
          <cell r="AW41">
            <v>8.84</v>
          </cell>
          <cell r="AX41">
            <v>2</v>
          </cell>
          <cell r="AY41">
            <v>158.63999999999999</v>
          </cell>
          <cell r="AZ41">
            <v>6.5300689887533958E-2</v>
          </cell>
          <cell r="BA41">
            <v>3</v>
          </cell>
          <cell r="BB41">
            <v>72</v>
          </cell>
          <cell r="BC41">
            <v>0</v>
          </cell>
          <cell r="BD41">
            <v>1</v>
          </cell>
          <cell r="BE41">
            <v>6.14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6</v>
          </cell>
          <cell r="BL41">
            <v>0</v>
          </cell>
          <cell r="BM41">
            <v>18</v>
          </cell>
          <cell r="BN41">
            <v>39.5</v>
          </cell>
          <cell r="BO41">
            <v>43</v>
          </cell>
          <cell r="BP41">
            <v>41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5</v>
          </cell>
          <cell r="CE41">
            <v>0</v>
          </cell>
          <cell r="CF41">
            <v>0</v>
          </cell>
          <cell r="CG41">
            <v>0</v>
          </cell>
          <cell r="CH41">
            <v>141.5</v>
          </cell>
          <cell r="CI41">
            <v>7.14</v>
          </cell>
          <cell r="CJ41">
            <v>11</v>
          </cell>
          <cell r="CK41">
            <v>0</v>
          </cell>
          <cell r="CL41">
            <v>30</v>
          </cell>
          <cell r="CM41">
            <v>145.1</v>
          </cell>
          <cell r="CN41">
            <v>13.54</v>
          </cell>
          <cell r="CO41">
            <v>1</v>
          </cell>
          <cell r="CP41">
            <v>159.63999999999999</v>
          </cell>
        </row>
        <row r="42">
          <cell r="B42" t="str">
            <v>0942531R</v>
          </cell>
          <cell r="C42" t="str">
            <v>LYC</v>
          </cell>
          <cell r="D42" t="str">
            <v>LYC</v>
          </cell>
          <cell r="E42" t="str">
            <v>NOUVEAU LYCEE</v>
          </cell>
          <cell r="F42" t="str">
            <v>VINCENNES</v>
          </cell>
          <cell r="G42" t="str">
            <v>Sabine</v>
          </cell>
          <cell r="H42" t="str">
            <v>ACHKOUYAN</v>
          </cell>
          <cell r="I42" t="str">
            <v>01.57.02.65.07</v>
          </cell>
          <cell r="J42">
            <v>8</v>
          </cell>
          <cell r="K42">
            <v>280</v>
          </cell>
          <cell r="L42">
            <v>3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6.5</v>
          </cell>
          <cell r="T42">
            <v>0</v>
          </cell>
          <cell r="U42">
            <v>0</v>
          </cell>
          <cell r="V42">
            <v>0</v>
          </cell>
          <cell r="W42">
            <v>308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308</v>
          </cell>
          <cell r="AR42">
            <v>3</v>
          </cell>
          <cell r="AS42">
            <v>6.5</v>
          </cell>
          <cell r="AT42">
            <v>0</v>
          </cell>
          <cell r="AU42">
            <v>0</v>
          </cell>
          <cell r="AV42">
            <v>317.5</v>
          </cell>
          <cell r="AW42">
            <v>0</v>
          </cell>
          <cell r="AX42">
            <v>0</v>
          </cell>
          <cell r="AY42">
            <v>317.5</v>
          </cell>
          <cell r="AZ42"/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</row>
        <row r="43">
          <cell r="B43" t="str">
            <v>0930116W</v>
          </cell>
          <cell r="C43" t="str">
            <v>LYC</v>
          </cell>
          <cell r="D43" t="str">
            <v>LGT</v>
          </cell>
          <cell r="E43" t="str">
            <v>HENRI WALLON</v>
          </cell>
          <cell r="F43" t="str">
            <v>AUBERVILLIERS</v>
          </cell>
          <cell r="G43" t="str">
            <v>Evelyne</v>
          </cell>
          <cell r="H43" t="str">
            <v>BATENGUEK</v>
          </cell>
          <cell r="I43" t="str">
            <v>01.57.02.65.05</v>
          </cell>
          <cell r="J43">
            <v>33</v>
          </cell>
          <cell r="K43">
            <v>1006</v>
          </cell>
          <cell r="L43">
            <v>12</v>
          </cell>
          <cell r="M43">
            <v>0</v>
          </cell>
          <cell r="N43">
            <v>52.2</v>
          </cell>
          <cell r="O43">
            <v>35.5</v>
          </cell>
          <cell r="P43">
            <v>0</v>
          </cell>
          <cell r="Q43">
            <v>13.5</v>
          </cell>
          <cell r="R43">
            <v>0</v>
          </cell>
          <cell r="S43">
            <v>0</v>
          </cell>
          <cell r="T43">
            <v>0</v>
          </cell>
          <cell r="U43">
            <v>6</v>
          </cell>
          <cell r="V43">
            <v>0</v>
          </cell>
          <cell r="W43">
            <v>423.5</v>
          </cell>
          <cell r="X43">
            <v>332</v>
          </cell>
          <cell r="Y43">
            <v>329.5</v>
          </cell>
          <cell r="Z43">
            <v>142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34</v>
          </cell>
          <cell r="AL43">
            <v>125</v>
          </cell>
          <cell r="AM43">
            <v>12</v>
          </cell>
          <cell r="AN43">
            <v>0</v>
          </cell>
          <cell r="AO43">
            <v>0</v>
          </cell>
          <cell r="AP43">
            <v>0</v>
          </cell>
          <cell r="AQ43">
            <v>1227</v>
          </cell>
          <cell r="AR43">
            <v>99.7</v>
          </cell>
          <cell r="AS43">
            <v>190.5</v>
          </cell>
          <cell r="AT43">
            <v>0</v>
          </cell>
          <cell r="AU43">
            <v>276</v>
          </cell>
          <cell r="AV43">
            <v>1265.4100000000001</v>
          </cell>
          <cell r="AW43">
            <v>229.79</v>
          </cell>
          <cell r="AX43">
            <v>22</v>
          </cell>
          <cell r="AY43">
            <v>1517.2</v>
          </cell>
          <cell r="AZ43">
            <v>0.13918041134681305</v>
          </cell>
          <cell r="BA43">
            <v>34</v>
          </cell>
          <cell r="BB43">
            <v>1036</v>
          </cell>
          <cell r="BC43">
            <v>12</v>
          </cell>
          <cell r="BD43">
            <v>2</v>
          </cell>
          <cell r="BE43">
            <v>53.510000000000005</v>
          </cell>
          <cell r="BF43">
            <v>35.5</v>
          </cell>
          <cell r="BG43">
            <v>0</v>
          </cell>
          <cell r="BH43">
            <v>13.5</v>
          </cell>
          <cell r="BI43">
            <v>0</v>
          </cell>
          <cell r="BJ43">
            <v>0</v>
          </cell>
          <cell r="BK43">
            <v>0</v>
          </cell>
          <cell r="BL43">
            <v>6</v>
          </cell>
          <cell r="BM43">
            <v>0</v>
          </cell>
          <cell r="BN43">
            <v>462</v>
          </cell>
          <cell r="BO43">
            <v>348</v>
          </cell>
          <cell r="BP43">
            <v>329.5</v>
          </cell>
          <cell r="BQ43">
            <v>142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34</v>
          </cell>
          <cell r="CC43">
            <v>125</v>
          </cell>
          <cell r="CD43">
            <v>12</v>
          </cell>
          <cell r="CE43">
            <v>0</v>
          </cell>
          <cell r="CF43">
            <v>0</v>
          </cell>
          <cell r="CG43">
            <v>0</v>
          </cell>
          <cell r="CH43">
            <v>1281.5</v>
          </cell>
          <cell r="CI43">
            <v>103.01</v>
          </cell>
          <cell r="CJ43">
            <v>190.5</v>
          </cell>
          <cell r="CK43">
            <v>0</v>
          </cell>
          <cell r="CL43">
            <v>276</v>
          </cell>
          <cell r="CM43">
            <v>1287.5</v>
          </cell>
          <cell r="CN43">
            <v>265.51</v>
          </cell>
          <cell r="CO43">
            <v>22</v>
          </cell>
          <cell r="CP43">
            <v>1575.01</v>
          </cell>
        </row>
        <row r="44">
          <cell r="B44" t="str">
            <v>0930117X</v>
          </cell>
          <cell r="C44" t="str">
            <v>LYC</v>
          </cell>
          <cell r="D44" t="str">
            <v>LGT</v>
          </cell>
          <cell r="E44" t="str">
            <v>LE CORBUSIER</v>
          </cell>
          <cell r="F44" t="str">
            <v>AUBERVILLIERS</v>
          </cell>
          <cell r="G44" t="str">
            <v>Evelyne</v>
          </cell>
          <cell r="H44" t="str">
            <v>BATENGUEK</v>
          </cell>
          <cell r="I44" t="str">
            <v>01.57.02.65.05</v>
          </cell>
          <cell r="J44">
            <v>51</v>
          </cell>
          <cell r="K44">
            <v>1433</v>
          </cell>
          <cell r="L44">
            <v>12</v>
          </cell>
          <cell r="M44">
            <v>0</v>
          </cell>
          <cell r="N44">
            <v>72.56</v>
          </cell>
          <cell r="O44">
            <v>94.5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6</v>
          </cell>
          <cell r="U44">
            <v>0</v>
          </cell>
          <cell r="V44">
            <v>0</v>
          </cell>
          <cell r="W44">
            <v>462</v>
          </cell>
          <cell r="X44">
            <v>493</v>
          </cell>
          <cell r="Y44">
            <v>513</v>
          </cell>
          <cell r="Z44">
            <v>378</v>
          </cell>
          <cell r="AA44">
            <v>146.97</v>
          </cell>
          <cell r="AB44">
            <v>0</v>
          </cell>
          <cell r="AC44">
            <v>0</v>
          </cell>
          <cell r="AD44">
            <v>22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43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2013.97</v>
          </cell>
          <cell r="AR44">
            <v>179.06</v>
          </cell>
          <cell r="AS44">
            <v>50</v>
          </cell>
          <cell r="AT44">
            <v>0</v>
          </cell>
          <cell r="AU44">
            <v>369</v>
          </cell>
          <cell r="AV44">
            <v>1872.1899999999998</v>
          </cell>
          <cell r="AW44">
            <v>346.84</v>
          </cell>
          <cell r="AX44">
            <v>24</v>
          </cell>
          <cell r="AY44">
            <v>2243.0299999999997</v>
          </cell>
          <cell r="AZ44">
            <v>0.16515287578005788</v>
          </cell>
          <cell r="BA44">
            <v>51</v>
          </cell>
          <cell r="BB44">
            <v>1433</v>
          </cell>
          <cell r="BC44">
            <v>12</v>
          </cell>
          <cell r="BD44">
            <v>2</v>
          </cell>
          <cell r="BE44">
            <v>72.56</v>
          </cell>
          <cell r="BF44">
            <v>95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6</v>
          </cell>
          <cell r="BL44">
            <v>0</v>
          </cell>
          <cell r="BM44">
            <v>0</v>
          </cell>
          <cell r="BN44">
            <v>462</v>
          </cell>
          <cell r="BO44">
            <v>493</v>
          </cell>
          <cell r="BP44">
            <v>513</v>
          </cell>
          <cell r="BQ44">
            <v>380</v>
          </cell>
          <cell r="BR44">
            <v>146.97</v>
          </cell>
          <cell r="BS44">
            <v>0</v>
          </cell>
          <cell r="BT44">
            <v>0</v>
          </cell>
          <cell r="BU44">
            <v>29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43</v>
          </cell>
          <cell r="CC44">
            <v>0</v>
          </cell>
          <cell r="CD44">
            <v>0</v>
          </cell>
          <cell r="CE44">
            <v>0</v>
          </cell>
          <cell r="CF44">
            <v>10</v>
          </cell>
          <cell r="CG44">
            <v>0</v>
          </cell>
          <cell r="CH44">
            <v>2015.97</v>
          </cell>
          <cell r="CI44">
            <v>181.56</v>
          </cell>
          <cell r="CJ44">
            <v>67</v>
          </cell>
          <cell r="CK44">
            <v>0</v>
          </cell>
          <cell r="CL44">
            <v>369</v>
          </cell>
          <cell r="CM44">
            <v>1897.2999999999997</v>
          </cell>
          <cell r="CN44">
            <v>343.22999999999996</v>
          </cell>
          <cell r="CO44">
            <v>24</v>
          </cell>
          <cell r="CP44">
            <v>2264.5299999999997</v>
          </cell>
        </row>
        <row r="45">
          <cell r="B45" t="str">
            <v>0932475K</v>
          </cell>
          <cell r="C45" t="str">
            <v>AUTRE</v>
          </cell>
          <cell r="D45" t="str">
            <v>I.M.E.</v>
          </cell>
          <cell r="E45" t="str">
            <v>SOINS ÉTUDES POUR ADOLESCENTS</v>
          </cell>
          <cell r="F45" t="str">
            <v>AUBERVILLIERS</v>
          </cell>
          <cell r="G45" t="str">
            <v>Evelyne</v>
          </cell>
          <cell r="H45" t="str">
            <v>BATENGUEK</v>
          </cell>
          <cell r="I45" t="str">
            <v>01.57.02.65.05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12</v>
          </cell>
          <cell r="AP45">
            <v>147.30000000000001</v>
          </cell>
          <cell r="AQ45">
            <v>159.30000000000001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146.48000000000002</v>
          </cell>
          <cell r="AW45">
            <v>12.82</v>
          </cell>
          <cell r="AX45">
            <v>0</v>
          </cell>
          <cell r="AY45">
            <v>159.30000000000001</v>
          </cell>
          <cell r="AZ45">
            <v>7.7478351699070386E-2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12</v>
          </cell>
          <cell r="CG45">
            <v>147.30000000000001</v>
          </cell>
          <cell r="CH45">
            <v>159.30000000000001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146.48000000000002</v>
          </cell>
          <cell r="CN45">
            <v>12.82</v>
          </cell>
          <cell r="CO45">
            <v>0</v>
          </cell>
          <cell r="CP45">
            <v>159.30000000000001</v>
          </cell>
        </row>
        <row r="46">
          <cell r="B46" t="str">
            <v>0930119Z</v>
          </cell>
          <cell r="C46" t="str">
            <v>LPO</v>
          </cell>
          <cell r="D46" t="str">
            <v>LPO</v>
          </cell>
          <cell r="E46" t="str">
            <v>EUGENE DELACROIX</v>
          </cell>
          <cell r="F46" t="str">
            <v>DRANCY</v>
          </cell>
          <cell r="G46" t="str">
            <v>Evelyne</v>
          </cell>
          <cell r="H46" t="str">
            <v>BATENGUEK</v>
          </cell>
          <cell r="I46" t="str">
            <v>01.57.02.65.05</v>
          </cell>
          <cell r="J46">
            <v>51</v>
          </cell>
          <cell r="K46">
            <v>1612</v>
          </cell>
          <cell r="L46">
            <v>24</v>
          </cell>
          <cell r="M46">
            <v>0</v>
          </cell>
          <cell r="N46">
            <v>70.53</v>
          </cell>
          <cell r="O46">
            <v>65</v>
          </cell>
          <cell r="P46">
            <v>0</v>
          </cell>
          <cell r="Q46">
            <v>6.75</v>
          </cell>
          <cell r="R46">
            <v>0</v>
          </cell>
          <cell r="S46">
            <v>0</v>
          </cell>
          <cell r="T46">
            <v>0</v>
          </cell>
          <cell r="U46">
            <v>9</v>
          </cell>
          <cell r="V46">
            <v>0</v>
          </cell>
          <cell r="W46">
            <v>654.5</v>
          </cell>
          <cell r="X46">
            <v>518</v>
          </cell>
          <cell r="Y46">
            <v>482</v>
          </cell>
          <cell r="Z46">
            <v>260</v>
          </cell>
          <cell r="AA46">
            <v>0</v>
          </cell>
          <cell r="AB46">
            <v>0</v>
          </cell>
          <cell r="AC46">
            <v>0</v>
          </cell>
          <cell r="AD46">
            <v>22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57</v>
          </cell>
          <cell r="AL46">
            <v>0</v>
          </cell>
          <cell r="AM46">
            <v>18</v>
          </cell>
          <cell r="AN46">
            <v>0</v>
          </cell>
          <cell r="AO46">
            <v>0</v>
          </cell>
          <cell r="AP46">
            <v>0</v>
          </cell>
          <cell r="AQ46">
            <v>1935.5</v>
          </cell>
          <cell r="AR46">
            <v>159.38</v>
          </cell>
          <cell r="AS46">
            <v>91.75</v>
          </cell>
          <cell r="AT46">
            <v>0</v>
          </cell>
          <cell r="AU46">
            <v>433</v>
          </cell>
          <cell r="AV46">
            <v>1906.1599999999999</v>
          </cell>
          <cell r="AW46">
            <v>252.62</v>
          </cell>
          <cell r="AX46">
            <v>28</v>
          </cell>
          <cell r="AY46">
            <v>2186.7799999999997</v>
          </cell>
          <cell r="AZ46">
            <v>0.11485312546040313</v>
          </cell>
          <cell r="BA46">
            <v>52</v>
          </cell>
          <cell r="BB46">
            <v>1647</v>
          </cell>
          <cell r="BC46">
            <v>30</v>
          </cell>
          <cell r="BD46">
            <v>1</v>
          </cell>
          <cell r="BE46">
            <v>73.790000000000006</v>
          </cell>
          <cell r="BF46">
            <v>65</v>
          </cell>
          <cell r="BG46">
            <v>0</v>
          </cell>
          <cell r="BH46">
            <v>6.75</v>
          </cell>
          <cell r="BI46">
            <v>0</v>
          </cell>
          <cell r="BJ46">
            <v>0</v>
          </cell>
          <cell r="BK46">
            <v>0</v>
          </cell>
          <cell r="BL46">
            <v>9</v>
          </cell>
          <cell r="BM46">
            <v>0</v>
          </cell>
          <cell r="BN46">
            <v>654.5</v>
          </cell>
          <cell r="BO46">
            <v>534</v>
          </cell>
          <cell r="BP46">
            <v>546</v>
          </cell>
          <cell r="BQ46">
            <v>260</v>
          </cell>
          <cell r="BR46">
            <v>0</v>
          </cell>
          <cell r="BS46">
            <v>0</v>
          </cell>
          <cell r="BT46">
            <v>0</v>
          </cell>
          <cell r="BU46">
            <v>26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57</v>
          </cell>
          <cell r="CC46">
            <v>0</v>
          </cell>
          <cell r="CD46">
            <v>18</v>
          </cell>
          <cell r="CE46">
            <v>0</v>
          </cell>
          <cell r="CF46">
            <v>1</v>
          </cell>
          <cell r="CG46">
            <v>0</v>
          </cell>
          <cell r="CH46">
            <v>2009.5</v>
          </cell>
          <cell r="CI46">
            <v>169.04999999999998</v>
          </cell>
          <cell r="CJ46">
            <v>92.75</v>
          </cell>
          <cell r="CK46">
            <v>0</v>
          </cell>
          <cell r="CL46">
            <v>440</v>
          </cell>
          <cell r="CM46">
            <v>1823.5499999999997</v>
          </cell>
          <cell r="CN46">
            <v>429.49</v>
          </cell>
          <cell r="CO46">
            <v>29</v>
          </cell>
          <cell r="CP46">
            <v>2282.04</v>
          </cell>
        </row>
        <row r="47">
          <cell r="B47" t="str">
            <v>0931432B</v>
          </cell>
          <cell r="C47" t="str">
            <v>LP</v>
          </cell>
          <cell r="D47" t="str">
            <v>SEP</v>
          </cell>
          <cell r="E47" t="str">
            <v>LYCEE EUGENE DELACROIX</v>
          </cell>
          <cell r="F47" t="str">
            <v>DRANCY</v>
          </cell>
          <cell r="G47" t="str">
            <v>Evelyne</v>
          </cell>
          <cell r="H47" t="str">
            <v>BATENGUEK</v>
          </cell>
          <cell r="I47" t="str">
            <v>01.57.02.65.05</v>
          </cell>
          <cell r="J47">
            <v>26</v>
          </cell>
          <cell r="K47">
            <v>608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54</v>
          </cell>
          <cell r="AF47">
            <v>54</v>
          </cell>
          <cell r="AG47">
            <v>324.69</v>
          </cell>
          <cell r="AH47">
            <v>365.4</v>
          </cell>
          <cell r="AI47">
            <v>310.72000000000003</v>
          </cell>
          <cell r="AJ47">
            <v>43.18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1151.99</v>
          </cell>
          <cell r="AR47">
            <v>0</v>
          </cell>
          <cell r="AS47">
            <v>0</v>
          </cell>
          <cell r="AT47">
            <v>341.81</v>
          </cell>
          <cell r="AU47">
            <v>0</v>
          </cell>
          <cell r="AV47">
            <v>981.64</v>
          </cell>
          <cell r="AW47">
            <v>154.35</v>
          </cell>
          <cell r="AX47">
            <v>16</v>
          </cell>
          <cell r="AY47">
            <v>1151.99</v>
          </cell>
          <cell r="AZ47">
            <v>0.12719137586583215</v>
          </cell>
          <cell r="BA47">
            <v>26</v>
          </cell>
          <cell r="BB47">
            <v>620</v>
          </cell>
          <cell r="BC47">
            <v>0</v>
          </cell>
          <cell r="BD47">
            <v>2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54</v>
          </cell>
          <cell r="BW47">
            <v>54</v>
          </cell>
          <cell r="BX47">
            <v>331.44</v>
          </cell>
          <cell r="BY47">
            <v>365.4</v>
          </cell>
          <cell r="BZ47">
            <v>310.72000000000003</v>
          </cell>
          <cell r="CA47">
            <v>43.18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-1</v>
          </cell>
          <cell r="CG47">
            <v>0</v>
          </cell>
          <cell r="CH47">
            <v>1158.74</v>
          </cell>
          <cell r="CI47">
            <v>2</v>
          </cell>
          <cell r="CJ47">
            <v>-1</v>
          </cell>
          <cell r="CK47">
            <v>348.56</v>
          </cell>
          <cell r="CL47">
            <v>0</v>
          </cell>
          <cell r="CM47">
            <v>933</v>
          </cell>
          <cell r="CN47">
            <v>211.74</v>
          </cell>
          <cell r="CO47">
            <v>15</v>
          </cell>
          <cell r="CP47">
            <v>1159.74</v>
          </cell>
        </row>
        <row r="48">
          <cell r="B48" t="str">
            <v>0930120A</v>
          </cell>
          <cell r="C48" t="str">
            <v>LYC</v>
          </cell>
          <cell r="D48" t="str">
            <v>LGT</v>
          </cell>
          <cell r="E48" t="str">
            <v>JACQUES FEYDER</v>
          </cell>
          <cell r="F48" t="str">
            <v>EPINAY SUR SEINE</v>
          </cell>
          <cell r="G48" t="str">
            <v>Evelyne</v>
          </cell>
          <cell r="H48" t="str">
            <v>BATENGUEK</v>
          </cell>
          <cell r="I48" t="str">
            <v>01.57.02.65.05</v>
          </cell>
          <cell r="J48">
            <v>52</v>
          </cell>
          <cell r="K48">
            <v>1582</v>
          </cell>
          <cell r="L48">
            <v>18</v>
          </cell>
          <cell r="M48">
            <v>0</v>
          </cell>
          <cell r="N48">
            <v>77.89</v>
          </cell>
          <cell r="O48">
            <v>57.5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6</v>
          </cell>
          <cell r="U48">
            <v>9</v>
          </cell>
          <cell r="V48">
            <v>0</v>
          </cell>
          <cell r="W48">
            <v>616</v>
          </cell>
          <cell r="X48">
            <v>548.5</v>
          </cell>
          <cell r="Y48">
            <v>556.5</v>
          </cell>
          <cell r="Z48">
            <v>230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56</v>
          </cell>
          <cell r="AL48">
            <v>26</v>
          </cell>
          <cell r="AM48">
            <v>21</v>
          </cell>
          <cell r="AN48">
            <v>0</v>
          </cell>
          <cell r="AO48">
            <v>0</v>
          </cell>
          <cell r="AP48">
            <v>0</v>
          </cell>
          <cell r="AQ48">
            <v>1951</v>
          </cell>
          <cell r="AR48">
            <v>153.38999999999999</v>
          </cell>
          <cell r="AS48">
            <v>118</v>
          </cell>
          <cell r="AT48">
            <v>0</v>
          </cell>
          <cell r="AU48">
            <v>433</v>
          </cell>
          <cell r="AV48">
            <v>1911.75</v>
          </cell>
          <cell r="AW48">
            <v>276.64</v>
          </cell>
          <cell r="AX48">
            <v>34</v>
          </cell>
          <cell r="AY48">
            <v>2222.39</v>
          </cell>
          <cell r="AZ48">
            <v>0.13339768540551261</v>
          </cell>
          <cell r="BA48">
            <v>52</v>
          </cell>
          <cell r="BB48">
            <v>1582</v>
          </cell>
          <cell r="BC48">
            <v>18</v>
          </cell>
          <cell r="BD48">
            <v>0</v>
          </cell>
          <cell r="BE48">
            <v>77.89</v>
          </cell>
          <cell r="BF48">
            <v>57.5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6</v>
          </cell>
          <cell r="BL48">
            <v>9</v>
          </cell>
          <cell r="BM48">
            <v>0</v>
          </cell>
          <cell r="BN48">
            <v>616</v>
          </cell>
          <cell r="BO48">
            <v>548.5</v>
          </cell>
          <cell r="BP48">
            <v>556.5</v>
          </cell>
          <cell r="BQ48">
            <v>230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56</v>
          </cell>
          <cell r="CC48">
            <v>26</v>
          </cell>
          <cell r="CD48">
            <v>21</v>
          </cell>
          <cell r="CE48">
            <v>0</v>
          </cell>
          <cell r="CF48">
            <v>0</v>
          </cell>
          <cell r="CG48">
            <v>0</v>
          </cell>
          <cell r="CH48">
            <v>1951</v>
          </cell>
          <cell r="CI48">
            <v>153.38999999999999</v>
          </cell>
          <cell r="CJ48">
            <v>118</v>
          </cell>
          <cell r="CK48">
            <v>0</v>
          </cell>
          <cell r="CL48">
            <v>433</v>
          </cell>
          <cell r="CM48">
            <v>1915.8</v>
          </cell>
          <cell r="CN48">
            <v>272.58999999999997</v>
          </cell>
          <cell r="CO48">
            <v>34</v>
          </cell>
          <cell r="CP48">
            <v>2222.39</v>
          </cell>
        </row>
        <row r="49">
          <cell r="B49" t="str">
            <v>0930124E</v>
          </cell>
          <cell r="C49" t="str">
            <v>LYC</v>
          </cell>
          <cell r="D49" t="str">
            <v>LGT</v>
          </cell>
          <cell r="E49" t="str">
            <v>MARCELIN BERTHELOT</v>
          </cell>
          <cell r="F49" t="str">
            <v>PANTIN</v>
          </cell>
          <cell r="G49" t="str">
            <v>Evelyne</v>
          </cell>
          <cell r="H49" t="str">
            <v>BATENGUEK</v>
          </cell>
          <cell r="I49" t="str">
            <v>01.57.02.65.05</v>
          </cell>
          <cell r="J49">
            <v>27</v>
          </cell>
          <cell r="K49">
            <v>890</v>
          </cell>
          <cell r="L49">
            <v>9</v>
          </cell>
          <cell r="M49">
            <v>0</v>
          </cell>
          <cell r="N49">
            <v>42.73</v>
          </cell>
          <cell r="O49">
            <v>0</v>
          </cell>
          <cell r="P49">
            <v>0</v>
          </cell>
          <cell r="Q49">
            <v>11.5</v>
          </cell>
          <cell r="R49">
            <v>0</v>
          </cell>
          <cell r="S49">
            <v>0</v>
          </cell>
          <cell r="T49">
            <v>6</v>
          </cell>
          <cell r="U49">
            <v>0</v>
          </cell>
          <cell r="V49">
            <v>0</v>
          </cell>
          <cell r="W49">
            <v>423.5</v>
          </cell>
          <cell r="X49">
            <v>296</v>
          </cell>
          <cell r="Y49">
            <v>304.5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22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29</v>
          </cell>
          <cell r="AL49">
            <v>0</v>
          </cell>
          <cell r="AM49">
            <v>14</v>
          </cell>
          <cell r="AN49">
            <v>0</v>
          </cell>
          <cell r="AO49">
            <v>0</v>
          </cell>
          <cell r="AP49">
            <v>0</v>
          </cell>
          <cell r="AQ49">
            <v>1024</v>
          </cell>
          <cell r="AR49">
            <v>51.73</v>
          </cell>
          <cell r="AS49">
            <v>60.5</v>
          </cell>
          <cell r="AT49">
            <v>0</v>
          </cell>
          <cell r="AU49">
            <v>268</v>
          </cell>
          <cell r="AV49">
            <v>1025.79</v>
          </cell>
          <cell r="AW49">
            <v>114.44</v>
          </cell>
          <cell r="AX49">
            <v>18</v>
          </cell>
          <cell r="AY49">
            <v>1158.23</v>
          </cell>
          <cell r="AZ49">
            <v>9.7328175600279176E-2</v>
          </cell>
          <cell r="BA49">
            <v>28</v>
          </cell>
          <cell r="BB49">
            <v>920</v>
          </cell>
          <cell r="BC49">
            <v>12</v>
          </cell>
          <cell r="BD49">
            <v>2</v>
          </cell>
          <cell r="BE49">
            <v>52.099999999999994</v>
          </cell>
          <cell r="BF49">
            <v>0</v>
          </cell>
          <cell r="BG49">
            <v>0</v>
          </cell>
          <cell r="BH49">
            <v>11.5</v>
          </cell>
          <cell r="BI49">
            <v>0</v>
          </cell>
          <cell r="BJ49">
            <v>0</v>
          </cell>
          <cell r="BK49">
            <v>6</v>
          </cell>
          <cell r="BL49">
            <v>0</v>
          </cell>
          <cell r="BM49">
            <v>0</v>
          </cell>
          <cell r="BN49">
            <v>462</v>
          </cell>
          <cell r="BO49">
            <v>296</v>
          </cell>
          <cell r="BP49">
            <v>304.5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28.5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29</v>
          </cell>
          <cell r="CC49">
            <v>0</v>
          </cell>
          <cell r="CD49">
            <v>14</v>
          </cell>
          <cell r="CE49">
            <v>0</v>
          </cell>
          <cell r="CF49">
            <v>8</v>
          </cell>
          <cell r="CG49">
            <v>0</v>
          </cell>
          <cell r="CH49">
            <v>1062.5</v>
          </cell>
          <cell r="CI49">
            <v>66.099999999999994</v>
          </cell>
          <cell r="CJ49">
            <v>60.5</v>
          </cell>
          <cell r="CK49">
            <v>14.5</v>
          </cell>
          <cell r="CL49">
            <v>280</v>
          </cell>
          <cell r="CM49">
            <v>1070.3999999999999</v>
          </cell>
          <cell r="CN49">
            <v>134.19999999999999</v>
          </cell>
          <cell r="CO49">
            <v>21</v>
          </cell>
          <cell r="CP49">
            <v>1225.5999999999999</v>
          </cell>
        </row>
        <row r="50">
          <cell r="B50" t="str">
            <v>0930125F</v>
          </cell>
          <cell r="C50" t="str">
            <v>LPO</v>
          </cell>
          <cell r="D50" t="str">
            <v>LPO</v>
          </cell>
          <cell r="E50" t="str">
            <v>PAUL ELUARD</v>
          </cell>
          <cell r="F50" t="str">
            <v>ST DENIS</v>
          </cell>
          <cell r="G50" t="str">
            <v>Evelyne</v>
          </cell>
          <cell r="H50" t="str">
            <v>BATENGUEK</v>
          </cell>
          <cell r="I50" t="str">
            <v>01.57.02.65.05</v>
          </cell>
          <cell r="J50">
            <v>72</v>
          </cell>
          <cell r="K50">
            <v>2061</v>
          </cell>
          <cell r="L50">
            <v>24</v>
          </cell>
          <cell r="M50">
            <v>0</v>
          </cell>
          <cell r="N50">
            <v>95</v>
          </cell>
          <cell r="O50">
            <v>181.5</v>
          </cell>
          <cell r="P50">
            <v>0</v>
          </cell>
          <cell r="Q50">
            <v>6.75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0</v>
          </cell>
          <cell r="W50">
            <v>539</v>
          </cell>
          <cell r="X50">
            <v>681.5</v>
          </cell>
          <cell r="Y50">
            <v>735.5</v>
          </cell>
          <cell r="Z50">
            <v>726</v>
          </cell>
          <cell r="AA50">
            <v>190.5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55</v>
          </cell>
          <cell r="AL50">
            <v>30</v>
          </cell>
          <cell r="AM50">
            <v>24</v>
          </cell>
          <cell r="AN50">
            <v>0</v>
          </cell>
          <cell r="AO50">
            <v>0</v>
          </cell>
          <cell r="AP50">
            <v>0</v>
          </cell>
          <cell r="AQ50">
            <v>2872.5</v>
          </cell>
          <cell r="AR50">
            <v>300.5</v>
          </cell>
          <cell r="AS50">
            <v>121.75</v>
          </cell>
          <cell r="AT50">
            <v>0</v>
          </cell>
          <cell r="AU50">
            <v>493</v>
          </cell>
          <cell r="AV50">
            <v>2790.85</v>
          </cell>
          <cell r="AW50">
            <v>465.9</v>
          </cell>
          <cell r="AX50">
            <v>38</v>
          </cell>
          <cell r="AY50">
            <v>3294.75</v>
          </cell>
          <cell r="AZ50">
            <v>0.13255621639877191</v>
          </cell>
          <cell r="BA50">
            <v>73</v>
          </cell>
          <cell r="BB50">
            <v>2082</v>
          </cell>
          <cell r="BC50">
            <v>24</v>
          </cell>
          <cell r="BD50">
            <v>4</v>
          </cell>
          <cell r="BE50">
            <v>94.79</v>
          </cell>
          <cell r="BF50">
            <v>182.25</v>
          </cell>
          <cell r="BG50">
            <v>0</v>
          </cell>
          <cell r="BH50">
            <v>6.75</v>
          </cell>
          <cell r="BI50">
            <v>0</v>
          </cell>
          <cell r="BJ50">
            <v>0</v>
          </cell>
          <cell r="BK50">
            <v>6</v>
          </cell>
          <cell r="BL50">
            <v>0</v>
          </cell>
          <cell r="BM50">
            <v>0</v>
          </cell>
          <cell r="BN50">
            <v>539</v>
          </cell>
          <cell r="BO50">
            <v>704.5</v>
          </cell>
          <cell r="BP50">
            <v>707.5</v>
          </cell>
          <cell r="BQ50">
            <v>729</v>
          </cell>
          <cell r="BR50">
            <v>190.5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55</v>
          </cell>
          <cell r="CC50">
            <v>30</v>
          </cell>
          <cell r="CD50">
            <v>24</v>
          </cell>
          <cell r="CE50">
            <v>0</v>
          </cell>
          <cell r="CF50">
            <v>0</v>
          </cell>
          <cell r="CG50">
            <v>0</v>
          </cell>
          <cell r="CH50">
            <v>2870.5</v>
          </cell>
          <cell r="CI50">
            <v>305.04000000000002</v>
          </cell>
          <cell r="CJ50">
            <v>121.75</v>
          </cell>
          <cell r="CK50">
            <v>0</v>
          </cell>
          <cell r="CL50">
            <v>493</v>
          </cell>
          <cell r="CM50">
            <v>2851.5</v>
          </cell>
          <cell r="CN50">
            <v>407.78999999999996</v>
          </cell>
          <cell r="CO50">
            <v>38</v>
          </cell>
          <cell r="CP50">
            <v>3297.29</v>
          </cell>
        </row>
        <row r="51">
          <cell r="B51" t="str">
            <v>0930126G</v>
          </cell>
          <cell r="C51" t="str">
            <v>LPO</v>
          </cell>
          <cell r="D51" t="str">
            <v>LPO</v>
          </cell>
          <cell r="E51" t="str">
            <v>AUGUSTE BLANQUI</v>
          </cell>
          <cell r="F51" t="str">
            <v>ST OUEN</v>
          </cell>
          <cell r="G51" t="str">
            <v>Evelyne</v>
          </cell>
          <cell r="H51" t="str">
            <v>BATENGUEK</v>
          </cell>
          <cell r="I51" t="str">
            <v>01.57.02.65.05</v>
          </cell>
          <cell r="J51">
            <v>27</v>
          </cell>
          <cell r="K51">
            <v>830</v>
          </cell>
          <cell r="L51">
            <v>12</v>
          </cell>
          <cell r="M51">
            <v>0</v>
          </cell>
          <cell r="N51">
            <v>40.770000000000003</v>
          </cell>
          <cell r="O51">
            <v>27.25</v>
          </cell>
          <cell r="P51">
            <v>11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3</v>
          </cell>
          <cell r="V51">
            <v>0</v>
          </cell>
          <cell r="W51">
            <v>269.5</v>
          </cell>
          <cell r="X51">
            <v>253</v>
          </cell>
          <cell r="Y51">
            <v>335</v>
          </cell>
          <cell r="Z51">
            <v>109</v>
          </cell>
          <cell r="AA51">
            <v>98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23</v>
          </cell>
          <cell r="AL51">
            <v>24</v>
          </cell>
          <cell r="AM51">
            <v>10</v>
          </cell>
          <cell r="AN51">
            <v>0</v>
          </cell>
          <cell r="AO51">
            <v>0</v>
          </cell>
          <cell r="AP51">
            <v>0</v>
          </cell>
          <cell r="AQ51">
            <v>1064.5</v>
          </cell>
          <cell r="AR51">
            <v>91.02</v>
          </cell>
          <cell r="AS51">
            <v>60</v>
          </cell>
          <cell r="AT51">
            <v>0</v>
          </cell>
          <cell r="AU51">
            <v>208</v>
          </cell>
          <cell r="AV51">
            <v>1066.06</v>
          </cell>
          <cell r="AW51">
            <v>128.46</v>
          </cell>
          <cell r="AX51">
            <v>21</v>
          </cell>
          <cell r="AY51">
            <v>1215.52</v>
          </cell>
          <cell r="AZ51">
            <v>0.11346979857571914</v>
          </cell>
          <cell r="BA51">
            <v>28</v>
          </cell>
          <cell r="BB51">
            <v>865</v>
          </cell>
          <cell r="BC51">
            <v>12</v>
          </cell>
          <cell r="BD51">
            <v>1</v>
          </cell>
          <cell r="BE51">
            <v>40.770000000000003</v>
          </cell>
          <cell r="BF51">
            <v>27.25</v>
          </cell>
          <cell r="BG51">
            <v>11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3</v>
          </cell>
          <cell r="BM51">
            <v>0</v>
          </cell>
          <cell r="BN51">
            <v>269.5</v>
          </cell>
          <cell r="BO51">
            <v>289</v>
          </cell>
          <cell r="BP51">
            <v>335</v>
          </cell>
          <cell r="BQ51">
            <v>109</v>
          </cell>
          <cell r="BR51">
            <v>98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23</v>
          </cell>
          <cell r="CC51">
            <v>24</v>
          </cell>
          <cell r="CD51">
            <v>10</v>
          </cell>
          <cell r="CE51">
            <v>0</v>
          </cell>
          <cell r="CF51">
            <v>0</v>
          </cell>
          <cell r="CG51">
            <v>0</v>
          </cell>
          <cell r="CH51">
            <v>1100.5</v>
          </cell>
          <cell r="CI51">
            <v>92.02</v>
          </cell>
          <cell r="CJ51">
            <v>60</v>
          </cell>
          <cell r="CK51">
            <v>0</v>
          </cell>
          <cell r="CL51">
            <v>216</v>
          </cell>
          <cell r="CM51">
            <v>1096.1499999999999</v>
          </cell>
          <cell r="CN51">
            <v>134.37</v>
          </cell>
          <cell r="CO51">
            <v>22</v>
          </cell>
          <cell r="CP51">
            <v>1252.52</v>
          </cell>
        </row>
        <row r="52">
          <cell r="B52" t="str">
            <v>0930141Y</v>
          </cell>
          <cell r="C52" t="str">
            <v>LP</v>
          </cell>
          <cell r="D52" t="str">
            <v>SEP</v>
          </cell>
          <cell r="E52" t="str">
            <v>LYCEE AUGUSTE BLANQUI</v>
          </cell>
          <cell r="F52" t="str">
            <v>ST OUEN</v>
          </cell>
          <cell r="G52" t="str">
            <v>Evelyne</v>
          </cell>
          <cell r="H52" t="str">
            <v>BATENGUEK</v>
          </cell>
          <cell r="I52" t="str">
            <v>01.57.02.65.05</v>
          </cell>
          <cell r="J52">
            <v>7</v>
          </cell>
          <cell r="K52">
            <v>180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4</v>
          </cell>
          <cell r="U52">
            <v>6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90.44</v>
          </cell>
          <cell r="AH52">
            <v>89.44</v>
          </cell>
          <cell r="AI52">
            <v>93.5</v>
          </cell>
          <cell r="AJ52">
            <v>20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293.38</v>
          </cell>
          <cell r="AR52">
            <v>0</v>
          </cell>
          <cell r="AS52">
            <v>10</v>
          </cell>
          <cell r="AT52">
            <v>84.38</v>
          </cell>
          <cell r="AU52">
            <v>0</v>
          </cell>
          <cell r="AV52">
            <v>255.89</v>
          </cell>
          <cell r="AW52">
            <v>47.49</v>
          </cell>
          <cell r="AX52">
            <v>0</v>
          </cell>
          <cell r="AY52">
            <v>303.38</v>
          </cell>
          <cell r="AZ52">
            <v>0.12575708485831186</v>
          </cell>
          <cell r="BA52">
            <v>7</v>
          </cell>
          <cell r="BB52">
            <v>180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4</v>
          </cell>
          <cell r="BL52">
            <v>6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90.44</v>
          </cell>
          <cell r="BY52">
            <v>89.44</v>
          </cell>
          <cell r="BZ52">
            <v>95.75</v>
          </cell>
          <cell r="CA52">
            <v>20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295.63</v>
          </cell>
          <cell r="CI52">
            <v>0</v>
          </cell>
          <cell r="CJ52">
            <v>10</v>
          </cell>
          <cell r="CK52">
            <v>84.38</v>
          </cell>
          <cell r="CL52">
            <v>2.25</v>
          </cell>
          <cell r="CM52">
            <v>260</v>
          </cell>
          <cell r="CN52">
            <v>37.630000000000003</v>
          </cell>
          <cell r="CO52">
            <v>8</v>
          </cell>
          <cell r="CP52">
            <v>305.63</v>
          </cell>
        </row>
        <row r="53">
          <cell r="B53" t="str">
            <v>0930128J</v>
          </cell>
          <cell r="C53" t="str">
            <v>LP</v>
          </cell>
          <cell r="D53" t="str">
            <v>LP</v>
          </cell>
          <cell r="E53" t="str">
            <v>DENIS PAPIN</v>
          </cell>
          <cell r="F53" t="str">
            <v>LA COURNEUVE</v>
          </cell>
          <cell r="G53" t="str">
            <v>Evelyne</v>
          </cell>
          <cell r="H53" t="str">
            <v>BATENGUEK</v>
          </cell>
          <cell r="I53" t="str">
            <v>01.57.02.65.05</v>
          </cell>
          <cell r="J53">
            <v>26</v>
          </cell>
          <cell r="K53">
            <v>495</v>
          </cell>
          <cell r="L53">
            <v>9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18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35</v>
          </cell>
          <cell r="AD53">
            <v>22</v>
          </cell>
          <cell r="AE53">
            <v>138.5</v>
          </cell>
          <cell r="AF53">
            <v>128</v>
          </cell>
          <cell r="AG53">
            <v>218.73</v>
          </cell>
          <cell r="AH53">
            <v>218.26</v>
          </cell>
          <cell r="AI53">
            <v>214.41</v>
          </cell>
          <cell r="AJ53">
            <v>61.52</v>
          </cell>
          <cell r="AK53">
            <v>15</v>
          </cell>
          <cell r="AL53">
            <v>0</v>
          </cell>
          <cell r="AM53">
            <v>5</v>
          </cell>
          <cell r="AN53">
            <v>0</v>
          </cell>
          <cell r="AO53">
            <v>0</v>
          </cell>
          <cell r="AP53">
            <v>0</v>
          </cell>
          <cell r="AQ53">
            <v>1053.42</v>
          </cell>
          <cell r="AR53">
            <v>9</v>
          </cell>
          <cell r="AS53">
            <v>21</v>
          </cell>
          <cell r="AT53">
            <v>223.4</v>
          </cell>
          <cell r="AU53">
            <v>0</v>
          </cell>
          <cell r="AV53">
            <v>911.24</v>
          </cell>
          <cell r="AW53">
            <v>154.18</v>
          </cell>
          <cell r="AX53">
            <v>18</v>
          </cell>
          <cell r="AY53">
            <v>1083.42</v>
          </cell>
          <cell r="AZ53">
            <v>0.13160557500255707</v>
          </cell>
          <cell r="BA53">
            <v>26</v>
          </cell>
          <cell r="BB53">
            <v>495</v>
          </cell>
          <cell r="BC53">
            <v>9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18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35</v>
          </cell>
          <cell r="BU53">
            <v>29</v>
          </cell>
          <cell r="BV53">
            <v>138.5</v>
          </cell>
          <cell r="BW53">
            <v>128</v>
          </cell>
          <cell r="BX53">
            <v>218.73</v>
          </cell>
          <cell r="BY53">
            <v>218.26</v>
          </cell>
          <cell r="BZ53">
            <v>214.41</v>
          </cell>
          <cell r="CA53">
            <v>61.52</v>
          </cell>
          <cell r="CB53">
            <v>15</v>
          </cell>
          <cell r="CC53">
            <v>0</v>
          </cell>
          <cell r="CD53">
            <v>5</v>
          </cell>
          <cell r="CE53">
            <v>0</v>
          </cell>
          <cell r="CF53">
            <v>0</v>
          </cell>
          <cell r="CG53">
            <v>0</v>
          </cell>
          <cell r="CH53">
            <v>1060.42</v>
          </cell>
          <cell r="CI53">
            <v>9</v>
          </cell>
          <cell r="CJ53">
            <v>21</v>
          </cell>
          <cell r="CK53">
            <v>223.4</v>
          </cell>
          <cell r="CL53">
            <v>0</v>
          </cell>
          <cell r="CM53">
            <v>911</v>
          </cell>
          <cell r="CN53">
            <v>161.42000000000002</v>
          </cell>
          <cell r="CO53">
            <v>18</v>
          </cell>
          <cell r="CP53">
            <v>1090.42</v>
          </cell>
        </row>
        <row r="54">
          <cell r="B54" t="str">
            <v>0930135S</v>
          </cell>
          <cell r="C54" t="str">
            <v>LP</v>
          </cell>
          <cell r="D54" t="str">
            <v>LP</v>
          </cell>
          <cell r="E54" t="str">
            <v>SIMONE WEIL</v>
          </cell>
          <cell r="F54" t="str">
            <v>PANTIN</v>
          </cell>
          <cell r="G54" t="str">
            <v>Evelyne</v>
          </cell>
          <cell r="H54" t="str">
            <v>BATENGUEK</v>
          </cell>
          <cell r="I54" t="str">
            <v>01.57.02.65.05</v>
          </cell>
          <cell r="J54">
            <v>29</v>
          </cell>
          <cell r="K54">
            <v>702</v>
          </cell>
          <cell r="L54">
            <v>12</v>
          </cell>
          <cell r="M54">
            <v>0</v>
          </cell>
          <cell r="N54">
            <v>0</v>
          </cell>
          <cell r="O54">
            <v>20.5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38</v>
          </cell>
          <cell r="Y54">
            <v>78</v>
          </cell>
          <cell r="Z54">
            <v>82</v>
          </cell>
          <cell r="AA54">
            <v>0</v>
          </cell>
          <cell r="AB54">
            <v>0</v>
          </cell>
          <cell r="AC54">
            <v>35</v>
          </cell>
          <cell r="AD54">
            <v>22</v>
          </cell>
          <cell r="AE54">
            <v>54</v>
          </cell>
          <cell r="AF54">
            <v>54</v>
          </cell>
          <cell r="AG54">
            <v>225.82</v>
          </cell>
          <cell r="AH54">
            <v>295.32</v>
          </cell>
          <cell r="AI54">
            <v>310.44</v>
          </cell>
          <cell r="AJ54">
            <v>0</v>
          </cell>
          <cell r="AK54">
            <v>24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1193.58</v>
          </cell>
          <cell r="AR54">
            <v>32.5</v>
          </cell>
          <cell r="AS54">
            <v>25</v>
          </cell>
          <cell r="AT54">
            <v>237.08</v>
          </cell>
          <cell r="AU54">
            <v>29</v>
          </cell>
          <cell r="AV54">
            <v>1055.3799999999999</v>
          </cell>
          <cell r="AW54">
            <v>179.7</v>
          </cell>
          <cell r="AX54">
            <v>16</v>
          </cell>
          <cell r="AY54">
            <v>1251.08</v>
          </cell>
          <cell r="AZ54">
            <v>0.14363852084718071</v>
          </cell>
          <cell r="BA54">
            <v>29</v>
          </cell>
          <cell r="BB54">
            <v>702</v>
          </cell>
          <cell r="BC54">
            <v>12</v>
          </cell>
          <cell r="BD54">
            <v>0</v>
          </cell>
          <cell r="BE54">
            <v>0</v>
          </cell>
          <cell r="BF54">
            <v>20.5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38</v>
          </cell>
          <cell r="BP54">
            <v>78</v>
          </cell>
          <cell r="BQ54">
            <v>82</v>
          </cell>
          <cell r="BR54">
            <v>0</v>
          </cell>
          <cell r="BS54">
            <v>0</v>
          </cell>
          <cell r="BT54">
            <v>35</v>
          </cell>
          <cell r="BU54">
            <v>28</v>
          </cell>
          <cell r="BV54">
            <v>54</v>
          </cell>
          <cell r="BW54">
            <v>54</v>
          </cell>
          <cell r="BX54">
            <v>225.82</v>
          </cell>
          <cell r="BY54">
            <v>295.32</v>
          </cell>
          <cell r="BZ54">
            <v>310.44</v>
          </cell>
          <cell r="CA54">
            <v>0</v>
          </cell>
          <cell r="CB54">
            <v>24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1193.58</v>
          </cell>
          <cell r="CI54">
            <v>32.5</v>
          </cell>
          <cell r="CJ54">
            <v>31</v>
          </cell>
          <cell r="CK54">
            <v>237.08</v>
          </cell>
          <cell r="CL54">
            <v>29</v>
          </cell>
          <cell r="CM54">
            <v>1017.9999999999999</v>
          </cell>
          <cell r="CN54">
            <v>223.07999999999998</v>
          </cell>
          <cell r="CO54">
            <v>16</v>
          </cell>
          <cell r="CP54">
            <v>1257.08</v>
          </cell>
        </row>
        <row r="55">
          <cell r="B55" t="str">
            <v>0930136T</v>
          </cell>
          <cell r="C55" t="str">
            <v>LP</v>
          </cell>
          <cell r="D55" t="str">
            <v>LP LYC</v>
          </cell>
          <cell r="E55" t="str">
            <v>CLAUDE-NICOLAS LEDOUX</v>
          </cell>
          <cell r="F55" t="str">
            <v>LES PAVILLONS SOUS BOIS</v>
          </cell>
          <cell r="G55" t="str">
            <v>Evelyne</v>
          </cell>
          <cell r="H55" t="str">
            <v>BATENGUEK</v>
          </cell>
          <cell r="I55" t="str">
            <v>01.57.02.65.05</v>
          </cell>
          <cell r="J55">
            <v>26</v>
          </cell>
          <cell r="K55">
            <v>536</v>
          </cell>
          <cell r="L55">
            <v>9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18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35</v>
          </cell>
          <cell r="AD55">
            <v>22</v>
          </cell>
          <cell r="AE55">
            <v>270</v>
          </cell>
          <cell r="AF55">
            <v>219</v>
          </cell>
          <cell r="AG55">
            <v>202.53</v>
          </cell>
          <cell r="AH55">
            <v>189.94</v>
          </cell>
          <cell r="AI55">
            <v>179.2</v>
          </cell>
          <cell r="AJ55">
            <v>0</v>
          </cell>
          <cell r="AK55">
            <v>12</v>
          </cell>
          <cell r="AL55">
            <v>0</v>
          </cell>
          <cell r="AM55">
            <v>3</v>
          </cell>
          <cell r="AN55">
            <v>0</v>
          </cell>
          <cell r="AO55">
            <v>0</v>
          </cell>
          <cell r="AP55">
            <v>0</v>
          </cell>
          <cell r="AQ55">
            <v>1134.67</v>
          </cell>
          <cell r="AR55">
            <v>9</v>
          </cell>
          <cell r="AS55">
            <v>12</v>
          </cell>
          <cell r="AT55">
            <v>259.41000000000003</v>
          </cell>
          <cell r="AU55">
            <v>0</v>
          </cell>
          <cell r="AV55">
            <v>964.92000000000007</v>
          </cell>
          <cell r="AW55">
            <v>174.75</v>
          </cell>
          <cell r="AX55">
            <v>20</v>
          </cell>
          <cell r="AY55">
            <v>1159.67</v>
          </cell>
          <cell r="AZ55">
            <v>0.13354950607665761</v>
          </cell>
          <cell r="BA55">
            <v>26</v>
          </cell>
          <cell r="BB55">
            <v>550</v>
          </cell>
          <cell r="BC55">
            <v>9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18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35</v>
          </cell>
          <cell r="BU55">
            <v>28</v>
          </cell>
          <cell r="BV55">
            <v>270</v>
          </cell>
          <cell r="BW55">
            <v>246.5</v>
          </cell>
          <cell r="BX55">
            <v>202.53</v>
          </cell>
          <cell r="BY55">
            <v>196.35999999999999</v>
          </cell>
          <cell r="BZ55">
            <v>179.2</v>
          </cell>
          <cell r="CA55">
            <v>0</v>
          </cell>
          <cell r="CB55">
            <v>12</v>
          </cell>
          <cell r="CC55">
            <v>0</v>
          </cell>
          <cell r="CD55">
            <v>3</v>
          </cell>
          <cell r="CE55">
            <v>0</v>
          </cell>
          <cell r="CF55">
            <v>-5</v>
          </cell>
          <cell r="CG55">
            <v>0</v>
          </cell>
          <cell r="CH55">
            <v>1134.67</v>
          </cell>
          <cell r="CI55">
            <v>9</v>
          </cell>
          <cell r="CJ55">
            <v>7</v>
          </cell>
          <cell r="CK55">
            <v>295.69000000000005</v>
          </cell>
          <cell r="CL55">
            <v>0</v>
          </cell>
          <cell r="CM55">
            <v>983.00000000000011</v>
          </cell>
          <cell r="CN55">
            <v>187.59</v>
          </cell>
          <cell r="CO55">
            <v>24</v>
          </cell>
          <cell r="CP55">
            <v>1194.5900000000001</v>
          </cell>
        </row>
        <row r="56">
          <cell r="B56" t="str">
            <v>0932387P</v>
          </cell>
          <cell r="C56" t="str">
            <v>LYC</v>
          </cell>
          <cell r="D56" t="str">
            <v>SGT</v>
          </cell>
          <cell r="E56" t="str">
            <v>LP CLAUDE-NICOLAS LEDOUX</v>
          </cell>
          <cell r="F56" t="str">
            <v>LES PAVILLONS SOUS BOIS</v>
          </cell>
          <cell r="G56" t="str">
            <v>Evelyne</v>
          </cell>
          <cell r="H56" t="str">
            <v>BATENGUEK</v>
          </cell>
          <cell r="I56" t="str">
            <v>01.57.02.65.06</v>
          </cell>
          <cell r="J56">
            <v>7</v>
          </cell>
          <cell r="K56">
            <v>168</v>
          </cell>
          <cell r="L56">
            <v>0</v>
          </cell>
          <cell r="M56">
            <v>0</v>
          </cell>
          <cell r="N56">
            <v>10.53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115.5</v>
          </cell>
          <cell r="X56">
            <v>73.5</v>
          </cell>
          <cell r="Y56">
            <v>71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2</v>
          </cell>
          <cell r="AN56">
            <v>0</v>
          </cell>
          <cell r="AO56">
            <v>0</v>
          </cell>
          <cell r="AP56">
            <v>0</v>
          </cell>
          <cell r="AQ56">
            <v>260</v>
          </cell>
          <cell r="AR56">
            <v>10.53</v>
          </cell>
          <cell r="AS56">
            <v>2</v>
          </cell>
          <cell r="AT56">
            <v>0</v>
          </cell>
          <cell r="AU56">
            <v>68</v>
          </cell>
          <cell r="AV56">
            <v>229.83999999999997</v>
          </cell>
          <cell r="AW56">
            <v>40.69</v>
          </cell>
          <cell r="AX56">
            <v>2</v>
          </cell>
          <cell r="AY56">
            <v>272.52999999999997</v>
          </cell>
          <cell r="AZ56">
            <v>0.14211926347599971</v>
          </cell>
          <cell r="BA56">
            <v>7</v>
          </cell>
          <cell r="BB56">
            <v>168</v>
          </cell>
          <cell r="BC56">
            <v>0</v>
          </cell>
          <cell r="BD56">
            <v>0</v>
          </cell>
          <cell r="BE56">
            <v>10.639999999999999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115.5</v>
          </cell>
          <cell r="BO56">
            <v>75</v>
          </cell>
          <cell r="BP56">
            <v>71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2</v>
          </cell>
          <cell r="CE56">
            <v>0</v>
          </cell>
          <cell r="CF56">
            <v>13</v>
          </cell>
          <cell r="CG56">
            <v>0</v>
          </cell>
          <cell r="CH56">
            <v>260</v>
          </cell>
          <cell r="CI56">
            <v>10.53</v>
          </cell>
          <cell r="CJ56">
            <v>15</v>
          </cell>
          <cell r="CK56">
            <v>0</v>
          </cell>
          <cell r="CL56">
            <v>68</v>
          </cell>
          <cell r="CM56">
            <v>234.7</v>
          </cell>
          <cell r="CN56">
            <v>49.44</v>
          </cell>
          <cell r="CO56">
            <v>3</v>
          </cell>
          <cell r="CP56">
            <v>287.14</v>
          </cell>
        </row>
        <row r="57">
          <cell r="B57" t="str">
            <v>0930138V</v>
          </cell>
          <cell r="C57" t="str">
            <v>LP</v>
          </cell>
          <cell r="D57" t="str">
            <v>LP</v>
          </cell>
          <cell r="E57" t="str">
            <v>FREDERIC BARTHOLDI</v>
          </cell>
          <cell r="F57" t="str">
            <v>ST DENIS</v>
          </cell>
          <cell r="G57" t="str">
            <v>Evelyne</v>
          </cell>
          <cell r="H57" t="str">
            <v>BATENGUEK</v>
          </cell>
          <cell r="I57" t="str">
            <v>01.57.02.65.05</v>
          </cell>
          <cell r="J57">
            <v>39</v>
          </cell>
          <cell r="K57">
            <v>828</v>
          </cell>
          <cell r="L57">
            <v>18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18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35</v>
          </cell>
          <cell r="AD57">
            <v>22</v>
          </cell>
          <cell r="AE57">
            <v>222.75</v>
          </cell>
          <cell r="AF57">
            <v>239.75</v>
          </cell>
          <cell r="AG57">
            <v>381.94</v>
          </cell>
          <cell r="AH57">
            <v>378.23</v>
          </cell>
          <cell r="AI57">
            <v>359.58</v>
          </cell>
          <cell r="AJ57">
            <v>0</v>
          </cell>
          <cell r="AK57">
            <v>30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1656.25</v>
          </cell>
          <cell r="AR57">
            <v>18</v>
          </cell>
          <cell r="AS57">
            <v>31</v>
          </cell>
          <cell r="AT57">
            <v>423.82</v>
          </cell>
          <cell r="AU57">
            <v>0</v>
          </cell>
          <cell r="AV57">
            <v>1472.29</v>
          </cell>
          <cell r="AW57">
            <v>206.96</v>
          </cell>
          <cell r="AX57">
            <v>26</v>
          </cell>
          <cell r="AY57">
            <v>1705.25</v>
          </cell>
          <cell r="AZ57">
            <v>0.11596893328230448</v>
          </cell>
          <cell r="BA57">
            <v>40</v>
          </cell>
          <cell r="BB57">
            <v>868</v>
          </cell>
          <cell r="BC57">
            <v>18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36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35</v>
          </cell>
          <cell r="BU57">
            <v>30</v>
          </cell>
          <cell r="BV57">
            <v>222.75</v>
          </cell>
          <cell r="BW57">
            <v>239.75</v>
          </cell>
          <cell r="BX57">
            <v>402.76</v>
          </cell>
          <cell r="BY57">
            <v>378.23</v>
          </cell>
          <cell r="BZ57">
            <v>359.58</v>
          </cell>
          <cell r="CA57">
            <v>0</v>
          </cell>
          <cell r="CB57">
            <v>30</v>
          </cell>
          <cell r="CC57">
            <v>0</v>
          </cell>
          <cell r="CD57">
            <v>0</v>
          </cell>
          <cell r="CE57">
            <v>0</v>
          </cell>
          <cell r="CF57">
            <v>9</v>
          </cell>
          <cell r="CG57">
            <v>0</v>
          </cell>
          <cell r="CH57">
            <v>1695.07</v>
          </cell>
          <cell r="CI57">
            <v>18</v>
          </cell>
          <cell r="CJ57">
            <v>48</v>
          </cell>
          <cell r="CK57">
            <v>444.64</v>
          </cell>
          <cell r="CL57">
            <v>0</v>
          </cell>
          <cell r="CM57">
            <v>1523</v>
          </cell>
          <cell r="CN57">
            <v>212.07</v>
          </cell>
          <cell r="CO57">
            <v>26</v>
          </cell>
          <cell r="CP57">
            <v>1761.07</v>
          </cell>
        </row>
        <row r="58">
          <cell r="B58" t="str">
            <v>0930831Y</v>
          </cell>
          <cell r="C58" t="str">
            <v>LP</v>
          </cell>
          <cell r="D58" t="str">
            <v>LP</v>
          </cell>
          <cell r="E58" t="str">
            <v>ARISTIDE BRIAND</v>
          </cell>
          <cell r="F58" t="str">
            <v>LE BLANC MESNIL</v>
          </cell>
          <cell r="G58" t="str">
            <v>Evelyne</v>
          </cell>
          <cell r="H58" t="str">
            <v>BATENGUEK</v>
          </cell>
          <cell r="I58" t="str">
            <v>01.57.02.65.05</v>
          </cell>
          <cell r="J58">
            <v>22</v>
          </cell>
          <cell r="K58">
            <v>474</v>
          </cell>
          <cell r="L58">
            <v>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35</v>
          </cell>
          <cell r="AD58">
            <v>0</v>
          </cell>
          <cell r="AE58">
            <v>108</v>
          </cell>
          <cell r="AF58">
            <v>108</v>
          </cell>
          <cell r="AG58">
            <v>197.01</v>
          </cell>
          <cell r="AH58">
            <v>256.51</v>
          </cell>
          <cell r="AI58">
            <v>236.63</v>
          </cell>
          <cell r="AJ58">
            <v>22</v>
          </cell>
          <cell r="AK58">
            <v>13</v>
          </cell>
          <cell r="AL58">
            <v>15</v>
          </cell>
          <cell r="AM58">
            <v>7</v>
          </cell>
          <cell r="AN58">
            <v>0</v>
          </cell>
          <cell r="AO58">
            <v>0</v>
          </cell>
          <cell r="AP58">
            <v>0</v>
          </cell>
          <cell r="AQ58">
            <v>963.15</v>
          </cell>
          <cell r="AR58">
            <v>9</v>
          </cell>
          <cell r="AS58">
            <v>35</v>
          </cell>
          <cell r="AT58">
            <v>248.25</v>
          </cell>
          <cell r="AU58">
            <v>0</v>
          </cell>
          <cell r="AV58">
            <v>820.65</v>
          </cell>
          <cell r="AW58">
            <v>169.5</v>
          </cell>
          <cell r="AX58">
            <v>17</v>
          </cell>
          <cell r="AY58">
            <v>1007.15</v>
          </cell>
          <cell r="AZ58">
            <v>0.14272314385395896</v>
          </cell>
          <cell r="BA58">
            <v>22</v>
          </cell>
          <cell r="BB58">
            <v>474</v>
          </cell>
          <cell r="BC58">
            <v>9</v>
          </cell>
          <cell r="BD58">
            <v>1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35</v>
          </cell>
          <cell r="BU58">
            <v>0</v>
          </cell>
          <cell r="BV58">
            <v>108</v>
          </cell>
          <cell r="BW58">
            <v>108</v>
          </cell>
          <cell r="BX58">
            <v>197.01</v>
          </cell>
          <cell r="BY58">
            <v>256.51</v>
          </cell>
          <cell r="BZ58">
            <v>236.63</v>
          </cell>
          <cell r="CA58">
            <v>22</v>
          </cell>
          <cell r="CB58">
            <v>13</v>
          </cell>
          <cell r="CC58">
            <v>15</v>
          </cell>
          <cell r="CD58">
            <v>7</v>
          </cell>
          <cell r="CE58">
            <v>0</v>
          </cell>
          <cell r="CF58">
            <v>18</v>
          </cell>
          <cell r="CG58">
            <v>0</v>
          </cell>
          <cell r="CH58">
            <v>963.15</v>
          </cell>
          <cell r="CI58">
            <v>10</v>
          </cell>
          <cell r="CJ58">
            <v>53</v>
          </cell>
          <cell r="CK58">
            <v>248.25</v>
          </cell>
          <cell r="CL58">
            <v>0</v>
          </cell>
          <cell r="CM58">
            <v>810.5</v>
          </cell>
          <cell r="CN58">
            <v>198.65</v>
          </cell>
          <cell r="CO58">
            <v>17</v>
          </cell>
          <cell r="CP58">
            <v>1026.1500000000001</v>
          </cell>
        </row>
        <row r="59">
          <cell r="B59" t="str">
            <v>0931024H</v>
          </cell>
          <cell r="C59" t="str">
            <v>LP</v>
          </cell>
          <cell r="D59" t="str">
            <v>LP</v>
          </cell>
          <cell r="E59" t="str">
            <v>JEAN-PIERRE TIMBAUD</v>
          </cell>
          <cell r="F59" t="str">
            <v>AUBERVILLIERS</v>
          </cell>
          <cell r="G59" t="str">
            <v>Evelyne</v>
          </cell>
          <cell r="H59" t="str">
            <v>BATENGUEK</v>
          </cell>
          <cell r="I59" t="str">
            <v>01.57.02.65.05</v>
          </cell>
          <cell r="J59">
            <v>43</v>
          </cell>
          <cell r="K59">
            <v>899</v>
          </cell>
          <cell r="L59">
            <v>15</v>
          </cell>
          <cell r="M59">
            <v>0</v>
          </cell>
          <cell r="N59">
            <v>0</v>
          </cell>
          <cell r="O59">
            <v>18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39</v>
          </cell>
          <cell r="W59">
            <v>0</v>
          </cell>
          <cell r="X59">
            <v>0</v>
          </cell>
          <cell r="Y59">
            <v>0</v>
          </cell>
          <cell r="Z59">
            <v>72</v>
          </cell>
          <cell r="AA59">
            <v>0</v>
          </cell>
          <cell r="AB59">
            <v>0</v>
          </cell>
          <cell r="AC59">
            <v>0</v>
          </cell>
          <cell r="AD59">
            <v>22</v>
          </cell>
          <cell r="AE59">
            <v>263.5</v>
          </cell>
          <cell r="AF59">
            <v>263.5</v>
          </cell>
          <cell r="AG59">
            <v>400.73</v>
          </cell>
          <cell r="AH59">
            <v>446.68</v>
          </cell>
          <cell r="AI59">
            <v>380.78</v>
          </cell>
          <cell r="AJ59">
            <v>0</v>
          </cell>
          <cell r="AK59">
            <v>11</v>
          </cell>
          <cell r="AL59">
            <v>0</v>
          </cell>
          <cell r="AM59">
            <v>5</v>
          </cell>
          <cell r="AN59">
            <v>0</v>
          </cell>
          <cell r="AO59">
            <v>0</v>
          </cell>
          <cell r="AP59">
            <v>0</v>
          </cell>
          <cell r="AQ59">
            <v>1887.19</v>
          </cell>
          <cell r="AR59">
            <v>33</v>
          </cell>
          <cell r="AS59">
            <v>17</v>
          </cell>
          <cell r="AT59">
            <v>491.03</v>
          </cell>
          <cell r="AU59">
            <v>0</v>
          </cell>
          <cell r="AV59">
            <v>1634.6200000000001</v>
          </cell>
          <cell r="AW59">
            <v>274.57</v>
          </cell>
          <cell r="AX59">
            <v>28</v>
          </cell>
          <cell r="AY59">
            <v>1937.19</v>
          </cell>
          <cell r="AZ59">
            <v>0.14314402148637284</v>
          </cell>
          <cell r="BA59">
            <v>43</v>
          </cell>
          <cell r="BB59">
            <v>911</v>
          </cell>
          <cell r="BC59">
            <v>15</v>
          </cell>
          <cell r="BD59">
            <v>1</v>
          </cell>
          <cell r="BE59">
            <v>0</v>
          </cell>
          <cell r="BF59">
            <v>18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39</v>
          </cell>
          <cell r="BN59">
            <v>0</v>
          </cell>
          <cell r="BO59">
            <v>0</v>
          </cell>
          <cell r="BP59">
            <v>0</v>
          </cell>
          <cell r="BQ59">
            <v>72</v>
          </cell>
          <cell r="BR59">
            <v>0</v>
          </cell>
          <cell r="BS59">
            <v>0</v>
          </cell>
          <cell r="BT59">
            <v>0</v>
          </cell>
          <cell r="BU59">
            <v>28</v>
          </cell>
          <cell r="BV59">
            <v>263.5</v>
          </cell>
          <cell r="BW59">
            <v>263.5</v>
          </cell>
          <cell r="BX59">
            <v>407.49</v>
          </cell>
          <cell r="BY59">
            <v>446.68</v>
          </cell>
          <cell r="BZ59">
            <v>380.78</v>
          </cell>
          <cell r="CA59">
            <v>0</v>
          </cell>
          <cell r="CB59">
            <v>11</v>
          </cell>
          <cell r="CC59">
            <v>0</v>
          </cell>
          <cell r="CD59">
            <v>5</v>
          </cell>
          <cell r="CE59">
            <v>0</v>
          </cell>
          <cell r="CF59">
            <v>2</v>
          </cell>
          <cell r="CG59">
            <v>0</v>
          </cell>
          <cell r="CH59">
            <v>1893.95</v>
          </cell>
          <cell r="CI59">
            <v>34</v>
          </cell>
          <cell r="CJ59">
            <v>25</v>
          </cell>
          <cell r="CK59">
            <v>497.78999999999996</v>
          </cell>
          <cell r="CL59">
            <v>0</v>
          </cell>
          <cell r="CM59">
            <v>1634.6200000000001</v>
          </cell>
          <cell r="CN59">
            <v>290.33</v>
          </cell>
          <cell r="CO59">
            <v>28</v>
          </cell>
          <cell r="CP59">
            <v>1952.95</v>
          </cell>
        </row>
        <row r="60">
          <cell r="B60" t="str">
            <v>0931198X</v>
          </cell>
          <cell r="C60" t="str">
            <v>LP</v>
          </cell>
          <cell r="D60" t="str">
            <v>LP LYC</v>
          </cell>
          <cell r="E60" t="str">
            <v>ALFRED COSTES</v>
          </cell>
          <cell r="F60" t="str">
            <v>BOBIGNY</v>
          </cell>
          <cell r="G60" t="str">
            <v>Evelyne</v>
          </cell>
          <cell r="H60" t="str">
            <v>BATENGUEK</v>
          </cell>
          <cell r="I60" t="str">
            <v>01.57.02.65.05</v>
          </cell>
          <cell r="J60">
            <v>20</v>
          </cell>
          <cell r="K60">
            <v>468</v>
          </cell>
          <cell r="L60">
            <v>9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18</v>
          </cell>
          <cell r="AC60">
            <v>35</v>
          </cell>
          <cell r="AD60">
            <v>0</v>
          </cell>
          <cell r="AE60">
            <v>0</v>
          </cell>
          <cell r="AF60">
            <v>0</v>
          </cell>
          <cell r="AG60">
            <v>287.86</v>
          </cell>
          <cell r="AH60">
            <v>300</v>
          </cell>
          <cell r="AI60">
            <v>288.3</v>
          </cell>
          <cell r="AJ60">
            <v>0</v>
          </cell>
          <cell r="AK60">
            <v>9</v>
          </cell>
          <cell r="AL60">
            <v>0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929.16</v>
          </cell>
          <cell r="AR60">
            <v>9</v>
          </cell>
          <cell r="AS60">
            <v>10</v>
          </cell>
          <cell r="AT60">
            <v>286.20999999999998</v>
          </cell>
          <cell r="AU60">
            <v>0</v>
          </cell>
          <cell r="AV60">
            <v>806.79000000000008</v>
          </cell>
          <cell r="AW60">
            <v>127.37</v>
          </cell>
          <cell r="AX60">
            <v>14</v>
          </cell>
          <cell r="AY60">
            <v>948.16000000000008</v>
          </cell>
          <cell r="AZ60">
            <v>0.13221765291805357</v>
          </cell>
          <cell r="BA60">
            <v>21</v>
          </cell>
          <cell r="BB60">
            <v>488</v>
          </cell>
          <cell r="BC60">
            <v>9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18</v>
          </cell>
          <cell r="BT60">
            <v>35</v>
          </cell>
          <cell r="BU60">
            <v>32</v>
          </cell>
          <cell r="BV60">
            <v>0</v>
          </cell>
          <cell r="BW60">
            <v>0</v>
          </cell>
          <cell r="BX60">
            <v>287.86</v>
          </cell>
          <cell r="BY60">
            <v>300</v>
          </cell>
          <cell r="BZ60">
            <v>288.3</v>
          </cell>
          <cell r="CA60">
            <v>0</v>
          </cell>
          <cell r="CB60">
            <v>9</v>
          </cell>
          <cell r="CC60">
            <v>0</v>
          </cell>
          <cell r="CD60">
            <v>1</v>
          </cell>
          <cell r="CE60">
            <v>0</v>
          </cell>
          <cell r="CF60">
            <v>0</v>
          </cell>
          <cell r="CG60">
            <v>0</v>
          </cell>
          <cell r="CH60">
            <v>950.16</v>
          </cell>
          <cell r="CI60">
            <v>9</v>
          </cell>
          <cell r="CJ60">
            <v>21</v>
          </cell>
          <cell r="CK60">
            <v>286.20999999999998</v>
          </cell>
          <cell r="CL60">
            <v>0</v>
          </cell>
          <cell r="CM60">
            <v>805.40000000000009</v>
          </cell>
          <cell r="CN60">
            <v>159.76</v>
          </cell>
          <cell r="CO60">
            <v>15</v>
          </cell>
          <cell r="CP60">
            <v>980.16000000000008</v>
          </cell>
        </row>
        <row r="61">
          <cell r="B61" t="str">
            <v>0932376C</v>
          </cell>
          <cell r="C61" t="str">
            <v>AUTRE</v>
          </cell>
          <cell r="D61" t="str">
            <v>EXP</v>
          </cell>
          <cell r="E61" t="str">
            <v>NOUVELLES CHANCES</v>
          </cell>
          <cell r="F61" t="str">
            <v>BOBIGNY</v>
          </cell>
          <cell r="G61" t="str">
            <v>Evelyne</v>
          </cell>
          <cell r="H61" t="str">
            <v>BATENGUEK</v>
          </cell>
          <cell r="I61" t="str">
            <v>01.57.02.65.05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69</v>
          </cell>
          <cell r="AQ61">
            <v>69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53.5</v>
          </cell>
          <cell r="AW61">
            <v>15.5</v>
          </cell>
          <cell r="AX61">
            <v>0</v>
          </cell>
          <cell r="AY61">
            <v>69</v>
          </cell>
          <cell r="AZ61">
            <v>0.21739130434782611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69</v>
          </cell>
          <cell r="CH61">
            <v>69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52</v>
          </cell>
          <cell r="CN61">
            <v>17</v>
          </cell>
          <cell r="CO61">
            <v>0</v>
          </cell>
          <cell r="CP61">
            <v>69</v>
          </cell>
        </row>
        <row r="62">
          <cell r="B62" t="str">
            <v>0931430Z</v>
          </cell>
          <cell r="C62" t="str">
            <v>LYC</v>
          </cell>
          <cell r="D62" t="str">
            <v>LGT</v>
          </cell>
          <cell r="E62" t="str">
            <v>JACQUES BREL</v>
          </cell>
          <cell r="F62" t="str">
            <v>LA COURNEUVE</v>
          </cell>
          <cell r="G62" t="str">
            <v>Evelyne</v>
          </cell>
          <cell r="H62" t="str">
            <v>BATENGUEK</v>
          </cell>
          <cell r="I62" t="str">
            <v>01.57.02.65.05</v>
          </cell>
          <cell r="J62">
            <v>36</v>
          </cell>
          <cell r="K62">
            <v>1107</v>
          </cell>
          <cell r="L62">
            <v>9</v>
          </cell>
          <cell r="M62">
            <v>0</v>
          </cell>
          <cell r="N62">
            <v>53.18</v>
          </cell>
          <cell r="O62">
            <v>52.25</v>
          </cell>
          <cell r="P62">
            <v>0</v>
          </cell>
          <cell r="Q62">
            <v>6.75</v>
          </cell>
          <cell r="R62">
            <v>0</v>
          </cell>
          <cell r="S62">
            <v>0</v>
          </cell>
          <cell r="T62">
            <v>6</v>
          </cell>
          <cell r="U62">
            <v>6</v>
          </cell>
          <cell r="V62">
            <v>0</v>
          </cell>
          <cell r="W62">
            <v>385</v>
          </cell>
          <cell r="X62">
            <v>368</v>
          </cell>
          <cell r="Y62">
            <v>376</v>
          </cell>
          <cell r="Z62">
            <v>209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38</v>
          </cell>
          <cell r="AL62">
            <v>0</v>
          </cell>
          <cell r="AM62">
            <v>14</v>
          </cell>
          <cell r="AN62">
            <v>0</v>
          </cell>
          <cell r="AO62">
            <v>15</v>
          </cell>
          <cell r="AP62">
            <v>0</v>
          </cell>
          <cell r="AQ62">
            <v>1338</v>
          </cell>
          <cell r="AR62">
            <v>114.43</v>
          </cell>
          <cell r="AS62">
            <v>85.75</v>
          </cell>
          <cell r="AT62">
            <v>0</v>
          </cell>
          <cell r="AU62">
            <v>286</v>
          </cell>
          <cell r="AV62">
            <v>1308.5800000000002</v>
          </cell>
          <cell r="AW62">
            <v>205.6</v>
          </cell>
          <cell r="AX62">
            <v>24</v>
          </cell>
          <cell r="AY62">
            <v>1538.18</v>
          </cell>
          <cell r="AZ62">
            <v>0.12788250566404152</v>
          </cell>
          <cell r="BA62">
            <v>36</v>
          </cell>
          <cell r="BB62">
            <v>1107</v>
          </cell>
          <cell r="BC62">
            <v>9</v>
          </cell>
          <cell r="BD62">
            <v>3</v>
          </cell>
          <cell r="BE62">
            <v>53.33</v>
          </cell>
          <cell r="BF62">
            <v>52.25</v>
          </cell>
          <cell r="BG62">
            <v>0</v>
          </cell>
          <cell r="BH62">
            <v>6.75</v>
          </cell>
          <cell r="BI62">
            <v>0</v>
          </cell>
          <cell r="BJ62">
            <v>0</v>
          </cell>
          <cell r="BK62">
            <v>6</v>
          </cell>
          <cell r="BL62">
            <v>6</v>
          </cell>
          <cell r="BM62">
            <v>0</v>
          </cell>
          <cell r="BN62">
            <v>385</v>
          </cell>
          <cell r="BO62">
            <v>368</v>
          </cell>
          <cell r="BP62">
            <v>378</v>
          </cell>
          <cell r="BQ62">
            <v>209</v>
          </cell>
          <cell r="BR62">
            <v>0</v>
          </cell>
          <cell r="BS62">
            <v>0</v>
          </cell>
          <cell r="BT62">
            <v>0</v>
          </cell>
          <cell r="BU62">
            <v>1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38</v>
          </cell>
          <cell r="CC62">
            <v>0</v>
          </cell>
          <cell r="CD62">
            <v>14</v>
          </cell>
          <cell r="CE62">
            <v>0</v>
          </cell>
          <cell r="CF62">
            <v>21</v>
          </cell>
          <cell r="CG62">
            <v>0</v>
          </cell>
          <cell r="CH62">
            <v>1340</v>
          </cell>
          <cell r="CI62">
            <v>117.58000000000001</v>
          </cell>
          <cell r="CJ62">
            <v>92.75</v>
          </cell>
          <cell r="CK62">
            <v>0</v>
          </cell>
          <cell r="CL62">
            <v>288</v>
          </cell>
          <cell r="CM62">
            <v>1322.8000000000002</v>
          </cell>
          <cell r="CN62">
            <v>203.53</v>
          </cell>
          <cell r="CO62">
            <v>24</v>
          </cell>
          <cell r="CP62">
            <v>1550.3300000000002</v>
          </cell>
        </row>
        <row r="63">
          <cell r="B63" t="str">
            <v>0931613Y</v>
          </cell>
          <cell r="C63" t="str">
            <v>LYC</v>
          </cell>
          <cell r="D63" t="str">
            <v>LGT</v>
          </cell>
          <cell r="E63" t="str">
            <v>LOUISE MICHEL</v>
          </cell>
          <cell r="F63" t="str">
            <v>BOBIGNY</v>
          </cell>
          <cell r="G63" t="str">
            <v>Evelyne</v>
          </cell>
          <cell r="H63" t="str">
            <v>BATENGUEK</v>
          </cell>
          <cell r="I63" t="str">
            <v>01.57.02.65.05</v>
          </cell>
          <cell r="J63">
            <v>41</v>
          </cell>
          <cell r="K63">
            <v>1276</v>
          </cell>
          <cell r="L63">
            <v>12</v>
          </cell>
          <cell r="M63">
            <v>0</v>
          </cell>
          <cell r="N63">
            <v>64.67</v>
          </cell>
          <cell r="O63">
            <v>42.25</v>
          </cell>
          <cell r="P63">
            <v>6.75</v>
          </cell>
          <cell r="Q63">
            <v>0</v>
          </cell>
          <cell r="R63">
            <v>0</v>
          </cell>
          <cell r="S63">
            <v>0</v>
          </cell>
          <cell r="T63">
            <v>4</v>
          </cell>
          <cell r="U63">
            <v>6</v>
          </cell>
          <cell r="V63">
            <v>0</v>
          </cell>
          <cell r="W63">
            <v>462</v>
          </cell>
          <cell r="X63">
            <v>414.5</v>
          </cell>
          <cell r="Y63">
            <v>446.5</v>
          </cell>
          <cell r="Z63">
            <v>169</v>
          </cell>
          <cell r="AA63">
            <v>38.5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40</v>
          </cell>
          <cell r="AL63">
            <v>0</v>
          </cell>
          <cell r="AM63">
            <v>10</v>
          </cell>
          <cell r="AN63">
            <v>0</v>
          </cell>
          <cell r="AO63">
            <v>0</v>
          </cell>
          <cell r="AP63">
            <v>0</v>
          </cell>
          <cell r="AQ63">
            <v>1530.5</v>
          </cell>
          <cell r="AR63">
            <v>125.67</v>
          </cell>
          <cell r="AS63">
            <v>60</v>
          </cell>
          <cell r="AT63">
            <v>0</v>
          </cell>
          <cell r="AU63">
            <v>341</v>
          </cell>
          <cell r="AV63">
            <v>1503.14</v>
          </cell>
          <cell r="AW63">
            <v>184.03</v>
          </cell>
          <cell r="AX63">
            <v>29</v>
          </cell>
          <cell r="AY63">
            <v>1716.17</v>
          </cell>
          <cell r="AZ63">
            <v>0.10170790879515143</v>
          </cell>
          <cell r="BA63">
            <v>41</v>
          </cell>
          <cell r="BB63">
            <v>1276</v>
          </cell>
          <cell r="BC63">
            <v>12</v>
          </cell>
          <cell r="BD63">
            <v>0</v>
          </cell>
          <cell r="BE63">
            <v>64.67</v>
          </cell>
          <cell r="BF63">
            <v>43.75</v>
          </cell>
          <cell r="BG63">
            <v>6.75</v>
          </cell>
          <cell r="BH63">
            <v>0</v>
          </cell>
          <cell r="BI63">
            <v>0</v>
          </cell>
          <cell r="BJ63">
            <v>0</v>
          </cell>
          <cell r="BK63">
            <v>4</v>
          </cell>
          <cell r="BL63">
            <v>6</v>
          </cell>
          <cell r="BM63">
            <v>0</v>
          </cell>
          <cell r="BN63">
            <v>462</v>
          </cell>
          <cell r="BO63">
            <v>414.5</v>
          </cell>
          <cell r="BP63">
            <v>446.5</v>
          </cell>
          <cell r="BQ63">
            <v>175</v>
          </cell>
          <cell r="BR63">
            <v>38.5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40</v>
          </cell>
          <cell r="CC63">
            <v>0</v>
          </cell>
          <cell r="CD63">
            <v>10</v>
          </cell>
          <cell r="CE63">
            <v>0</v>
          </cell>
          <cell r="CF63">
            <v>0</v>
          </cell>
          <cell r="CG63">
            <v>0</v>
          </cell>
          <cell r="CH63">
            <v>1536.5</v>
          </cell>
          <cell r="CI63">
            <v>127.17</v>
          </cell>
          <cell r="CJ63">
            <v>60</v>
          </cell>
          <cell r="CK63">
            <v>0</v>
          </cell>
          <cell r="CL63">
            <v>341</v>
          </cell>
          <cell r="CM63">
            <v>1523.5</v>
          </cell>
          <cell r="CN63">
            <v>171.17000000000002</v>
          </cell>
          <cell r="CO63">
            <v>29</v>
          </cell>
          <cell r="CP63">
            <v>1723.67</v>
          </cell>
        </row>
        <row r="64">
          <cell r="B64" t="str">
            <v>0931735F</v>
          </cell>
          <cell r="C64" t="str">
            <v>LP</v>
          </cell>
          <cell r="D64" t="str">
            <v>LP LYC</v>
          </cell>
          <cell r="E64" t="str">
            <v>LOUISE MICHEL</v>
          </cell>
          <cell r="F64" t="str">
            <v>EPINAY SUR SEINE</v>
          </cell>
          <cell r="G64" t="str">
            <v>Evelyne</v>
          </cell>
          <cell r="H64" t="str">
            <v>BATENGUEK</v>
          </cell>
          <cell r="I64" t="str">
            <v>01.57.02.65.05</v>
          </cell>
          <cell r="J64">
            <v>27</v>
          </cell>
          <cell r="K64">
            <v>623</v>
          </cell>
          <cell r="L64">
            <v>9</v>
          </cell>
          <cell r="M64">
            <v>0</v>
          </cell>
          <cell r="N64">
            <v>12.53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21</v>
          </cell>
          <cell r="W64">
            <v>77</v>
          </cell>
          <cell r="X64">
            <v>107</v>
          </cell>
          <cell r="Y64">
            <v>103</v>
          </cell>
          <cell r="Z64">
            <v>0</v>
          </cell>
          <cell r="AA64">
            <v>0</v>
          </cell>
          <cell r="AB64">
            <v>10</v>
          </cell>
          <cell r="AC64">
            <v>0</v>
          </cell>
          <cell r="AD64">
            <v>0</v>
          </cell>
          <cell r="AE64">
            <v>108</v>
          </cell>
          <cell r="AF64">
            <v>91</v>
          </cell>
          <cell r="AG64">
            <v>181.44</v>
          </cell>
          <cell r="AH64">
            <v>233.26</v>
          </cell>
          <cell r="AI64">
            <v>176.31</v>
          </cell>
          <cell r="AJ64">
            <v>0</v>
          </cell>
          <cell r="AK64">
            <v>15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1108.01</v>
          </cell>
          <cell r="AR64">
            <v>21.53</v>
          </cell>
          <cell r="AS64">
            <v>15</v>
          </cell>
          <cell r="AT64">
            <v>224.25</v>
          </cell>
          <cell r="AU64">
            <v>60</v>
          </cell>
          <cell r="AV64">
            <v>914.31999999999994</v>
          </cell>
          <cell r="AW64">
            <v>211.22</v>
          </cell>
          <cell r="AX64">
            <v>19</v>
          </cell>
          <cell r="AY64">
            <v>1144.54</v>
          </cell>
          <cell r="AZ64">
            <v>0.17267435337899328</v>
          </cell>
          <cell r="BA64">
            <v>27</v>
          </cell>
          <cell r="BB64">
            <v>623</v>
          </cell>
          <cell r="BC64">
            <v>9</v>
          </cell>
          <cell r="BD64">
            <v>2</v>
          </cell>
          <cell r="BE64">
            <v>12.53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21</v>
          </cell>
          <cell r="BN64">
            <v>77</v>
          </cell>
          <cell r="BO64">
            <v>107</v>
          </cell>
          <cell r="BP64">
            <v>103</v>
          </cell>
          <cell r="BQ64">
            <v>0</v>
          </cell>
          <cell r="BR64">
            <v>0</v>
          </cell>
          <cell r="BS64">
            <v>10</v>
          </cell>
          <cell r="BT64">
            <v>0</v>
          </cell>
          <cell r="BU64">
            <v>0</v>
          </cell>
          <cell r="BV64">
            <v>108</v>
          </cell>
          <cell r="BW64">
            <v>91</v>
          </cell>
          <cell r="BX64">
            <v>181.44</v>
          </cell>
          <cell r="BY64">
            <v>233.26</v>
          </cell>
          <cell r="BZ64">
            <v>176.31</v>
          </cell>
          <cell r="CA64">
            <v>0</v>
          </cell>
          <cell r="CB64">
            <v>15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1108.01</v>
          </cell>
          <cell r="CI64">
            <v>23.53</v>
          </cell>
          <cell r="CJ64">
            <v>15</v>
          </cell>
          <cell r="CK64">
            <v>224.25</v>
          </cell>
          <cell r="CL64">
            <v>60</v>
          </cell>
          <cell r="CM64">
            <v>905.31999999999994</v>
          </cell>
          <cell r="CN64">
            <v>222.22</v>
          </cell>
          <cell r="CO64">
            <v>19</v>
          </cell>
          <cell r="CP64">
            <v>1146.54</v>
          </cell>
        </row>
        <row r="65">
          <cell r="B65" t="str">
            <v>0931738J</v>
          </cell>
          <cell r="C65" t="str">
            <v>LP</v>
          </cell>
          <cell r="D65" t="str">
            <v>LP</v>
          </cell>
          <cell r="E65" t="str">
            <v>ARTHUR RIMBAUD</v>
          </cell>
          <cell r="F65" t="str">
            <v>LA COURNEUVE</v>
          </cell>
          <cell r="G65" t="str">
            <v>Evelyne</v>
          </cell>
          <cell r="H65" t="str">
            <v>BATENGUEK</v>
          </cell>
          <cell r="I65" t="str">
            <v>01.57.02.65.05</v>
          </cell>
          <cell r="J65">
            <v>21</v>
          </cell>
          <cell r="K65">
            <v>536</v>
          </cell>
          <cell r="L65">
            <v>9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24</v>
          </cell>
          <cell r="AC65">
            <v>0</v>
          </cell>
          <cell r="AD65">
            <v>22</v>
          </cell>
          <cell r="AE65">
            <v>0</v>
          </cell>
          <cell r="AF65">
            <v>0</v>
          </cell>
          <cell r="AG65">
            <v>285.27</v>
          </cell>
          <cell r="AH65">
            <v>270</v>
          </cell>
          <cell r="AI65">
            <v>264.75</v>
          </cell>
          <cell r="AJ65">
            <v>27</v>
          </cell>
          <cell r="AK65">
            <v>12</v>
          </cell>
          <cell r="AL65">
            <v>0</v>
          </cell>
          <cell r="AM65">
            <v>2</v>
          </cell>
          <cell r="AN65">
            <v>0</v>
          </cell>
          <cell r="AO65">
            <v>0</v>
          </cell>
          <cell r="AP65">
            <v>0</v>
          </cell>
          <cell r="AQ65">
            <v>892.02</v>
          </cell>
          <cell r="AR65">
            <v>9</v>
          </cell>
          <cell r="AS65">
            <v>15</v>
          </cell>
          <cell r="AT65">
            <v>253.02</v>
          </cell>
          <cell r="AU65">
            <v>0</v>
          </cell>
          <cell r="AV65">
            <v>758.81</v>
          </cell>
          <cell r="AW65">
            <v>141.21</v>
          </cell>
          <cell r="AX65">
            <v>16</v>
          </cell>
          <cell r="AY65">
            <v>916.02</v>
          </cell>
          <cell r="AZ65">
            <v>0.14495829915962766</v>
          </cell>
          <cell r="BA65">
            <v>21</v>
          </cell>
          <cell r="BB65">
            <v>536</v>
          </cell>
          <cell r="BC65">
            <v>9</v>
          </cell>
          <cell r="BD65">
            <v>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24</v>
          </cell>
          <cell r="BT65">
            <v>0</v>
          </cell>
          <cell r="BU65">
            <v>29</v>
          </cell>
          <cell r="BV65">
            <v>0</v>
          </cell>
          <cell r="BW65">
            <v>0</v>
          </cell>
          <cell r="BX65">
            <v>285.27</v>
          </cell>
          <cell r="BY65">
            <v>270</v>
          </cell>
          <cell r="BZ65">
            <v>264.75</v>
          </cell>
          <cell r="CA65">
            <v>27</v>
          </cell>
          <cell r="CB65">
            <v>12</v>
          </cell>
          <cell r="CC65">
            <v>0</v>
          </cell>
          <cell r="CD65">
            <v>2</v>
          </cell>
          <cell r="CE65">
            <v>0</v>
          </cell>
          <cell r="CF65">
            <v>0</v>
          </cell>
          <cell r="CG65">
            <v>0</v>
          </cell>
          <cell r="CH65">
            <v>892.02</v>
          </cell>
          <cell r="CI65">
            <v>11</v>
          </cell>
          <cell r="CJ65">
            <v>22</v>
          </cell>
          <cell r="CK65">
            <v>253.02</v>
          </cell>
          <cell r="CL65">
            <v>0</v>
          </cell>
          <cell r="CM65">
            <v>763</v>
          </cell>
          <cell r="CN65">
            <v>146.02000000000001</v>
          </cell>
          <cell r="CO65">
            <v>16</v>
          </cell>
          <cell r="CP65">
            <v>925.02</v>
          </cell>
        </row>
        <row r="66">
          <cell r="B66" t="str">
            <v>0930856A</v>
          </cell>
          <cell r="C66" t="str">
            <v>LP</v>
          </cell>
          <cell r="D66" t="str">
            <v>SEP</v>
          </cell>
          <cell r="E66" t="str">
            <v>LYCEE ALFRED NOBEL</v>
          </cell>
          <cell r="F66" t="str">
            <v>CLICHY SOUS BOIS</v>
          </cell>
          <cell r="G66" t="str">
            <v>Evelyne</v>
          </cell>
          <cell r="H66" t="str">
            <v>BATENGUEK</v>
          </cell>
          <cell r="I66" t="str">
            <v>01.57.02.65.05</v>
          </cell>
          <cell r="J66">
            <v>25</v>
          </cell>
          <cell r="K66">
            <v>624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24</v>
          </cell>
          <cell r="AC66">
            <v>0</v>
          </cell>
          <cell r="AD66">
            <v>0</v>
          </cell>
          <cell r="AE66">
            <v>118</v>
          </cell>
          <cell r="AF66">
            <v>118</v>
          </cell>
          <cell r="AG66">
            <v>281.10000000000002</v>
          </cell>
          <cell r="AH66">
            <v>286.36</v>
          </cell>
          <cell r="AI66">
            <v>276.98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1104.44</v>
          </cell>
          <cell r="AR66">
            <v>0</v>
          </cell>
          <cell r="AS66">
            <v>0</v>
          </cell>
          <cell r="AT66">
            <v>316.27999999999997</v>
          </cell>
          <cell r="AU66">
            <v>0</v>
          </cell>
          <cell r="AV66">
            <v>867.66000000000008</v>
          </cell>
          <cell r="AW66">
            <v>226.78</v>
          </cell>
          <cell r="AX66">
            <v>10</v>
          </cell>
          <cell r="AY66">
            <v>1104.44</v>
          </cell>
          <cell r="AZ66">
            <v>0.18999824909903923</v>
          </cell>
          <cell r="BA66">
            <v>26</v>
          </cell>
          <cell r="BB66">
            <v>648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24</v>
          </cell>
          <cell r="BT66">
            <v>0</v>
          </cell>
          <cell r="BU66">
            <v>0</v>
          </cell>
          <cell r="BV66">
            <v>118</v>
          </cell>
          <cell r="BW66">
            <v>118</v>
          </cell>
          <cell r="BX66">
            <v>314.10000000000002</v>
          </cell>
          <cell r="BY66">
            <v>286.36</v>
          </cell>
          <cell r="BZ66">
            <v>276.98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8</v>
          </cell>
          <cell r="CG66">
            <v>0</v>
          </cell>
          <cell r="CH66">
            <v>1139.44</v>
          </cell>
          <cell r="CI66">
            <v>0</v>
          </cell>
          <cell r="CJ66">
            <v>8</v>
          </cell>
          <cell r="CK66">
            <v>329.78</v>
          </cell>
          <cell r="CL66">
            <v>0</v>
          </cell>
          <cell r="CM66">
            <v>855.75000000000011</v>
          </cell>
          <cell r="CN66">
            <v>273.69</v>
          </cell>
          <cell r="CO66">
            <v>18</v>
          </cell>
          <cell r="CP66">
            <v>1147.44</v>
          </cell>
        </row>
        <row r="67">
          <cell r="B67" t="str">
            <v>0932026X</v>
          </cell>
          <cell r="C67" t="str">
            <v>LPO</v>
          </cell>
          <cell r="D67" t="str">
            <v>LPO</v>
          </cell>
          <cell r="E67" t="str">
            <v>ALFRED NOBEL</v>
          </cell>
          <cell r="F67" t="str">
            <v>CLICHY SOUS BOIS</v>
          </cell>
          <cell r="G67" t="str">
            <v>Evelyne</v>
          </cell>
          <cell r="H67" t="str">
            <v>BATENGUEK</v>
          </cell>
          <cell r="I67" t="str">
            <v>01.57.02.65.05</v>
          </cell>
          <cell r="J67">
            <v>24</v>
          </cell>
          <cell r="K67">
            <v>676</v>
          </cell>
          <cell r="L67">
            <v>18</v>
          </cell>
          <cell r="M67">
            <v>0</v>
          </cell>
          <cell r="N67">
            <v>36.270000000000003</v>
          </cell>
          <cell r="O67">
            <v>20.5</v>
          </cell>
          <cell r="P67">
            <v>0</v>
          </cell>
          <cell r="Q67">
            <v>6.75</v>
          </cell>
          <cell r="R67">
            <v>0</v>
          </cell>
          <cell r="S67">
            <v>0</v>
          </cell>
          <cell r="T67">
            <v>6</v>
          </cell>
          <cell r="U67">
            <v>3</v>
          </cell>
          <cell r="V67">
            <v>0</v>
          </cell>
          <cell r="W67">
            <v>308</v>
          </cell>
          <cell r="X67">
            <v>254</v>
          </cell>
          <cell r="Y67">
            <v>263</v>
          </cell>
          <cell r="Z67">
            <v>82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51</v>
          </cell>
          <cell r="AL67">
            <v>0</v>
          </cell>
          <cell r="AM67">
            <v>9</v>
          </cell>
          <cell r="AN67">
            <v>0</v>
          </cell>
          <cell r="AO67">
            <v>0</v>
          </cell>
          <cell r="AP67">
            <v>0</v>
          </cell>
          <cell r="AQ67">
            <v>907</v>
          </cell>
          <cell r="AR67">
            <v>74.77</v>
          </cell>
          <cell r="AS67">
            <v>75.75</v>
          </cell>
          <cell r="AT67">
            <v>0</v>
          </cell>
          <cell r="AU67">
            <v>204</v>
          </cell>
          <cell r="AV67">
            <v>835.14</v>
          </cell>
          <cell r="AW67">
            <v>198.38</v>
          </cell>
          <cell r="AX67">
            <v>24</v>
          </cell>
          <cell r="AY67">
            <v>1057.52</v>
          </cell>
          <cell r="AZ67">
            <v>0.19535432806007802</v>
          </cell>
          <cell r="BA67">
            <v>25</v>
          </cell>
          <cell r="BB67">
            <v>711</v>
          </cell>
          <cell r="BC67">
            <v>18</v>
          </cell>
          <cell r="BD67">
            <v>1</v>
          </cell>
          <cell r="BE67">
            <v>38.720000000000006</v>
          </cell>
          <cell r="BF67">
            <v>20.5</v>
          </cell>
          <cell r="BG67">
            <v>0</v>
          </cell>
          <cell r="BH67">
            <v>6.75</v>
          </cell>
          <cell r="BI67">
            <v>0</v>
          </cell>
          <cell r="BJ67">
            <v>0</v>
          </cell>
          <cell r="BK67">
            <v>6</v>
          </cell>
          <cell r="BL67">
            <v>3</v>
          </cell>
          <cell r="BM67">
            <v>0</v>
          </cell>
          <cell r="BN67">
            <v>308</v>
          </cell>
          <cell r="BO67">
            <v>254</v>
          </cell>
          <cell r="BP67">
            <v>298.5</v>
          </cell>
          <cell r="BQ67">
            <v>82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51</v>
          </cell>
          <cell r="CC67">
            <v>0</v>
          </cell>
          <cell r="CD67">
            <v>9</v>
          </cell>
          <cell r="CE67">
            <v>0</v>
          </cell>
          <cell r="CF67">
            <v>-8</v>
          </cell>
          <cell r="CG67">
            <v>0</v>
          </cell>
          <cell r="CH67">
            <v>943.5</v>
          </cell>
          <cell r="CI67">
            <v>77.22</v>
          </cell>
          <cell r="CJ67">
            <v>67.75</v>
          </cell>
          <cell r="CK67">
            <v>0</v>
          </cell>
          <cell r="CL67">
            <v>204</v>
          </cell>
          <cell r="CM67">
            <v>879.6</v>
          </cell>
          <cell r="CN67">
            <v>192.87</v>
          </cell>
          <cell r="CO67">
            <v>16</v>
          </cell>
          <cell r="CP67">
            <v>1088.47</v>
          </cell>
        </row>
        <row r="68">
          <cell r="B68" t="str">
            <v>0931736G</v>
          </cell>
          <cell r="C68" t="str">
            <v>LP</v>
          </cell>
          <cell r="D68" t="str">
            <v>SEP</v>
          </cell>
          <cell r="E68" t="str">
            <v>LYCEE MAURICE UTRILLO</v>
          </cell>
          <cell r="F68" t="str">
            <v>STAINS</v>
          </cell>
          <cell r="G68" t="str">
            <v>Evelyne</v>
          </cell>
          <cell r="H68" t="str">
            <v>BATENGUEK</v>
          </cell>
          <cell r="I68" t="str">
            <v>01.57.02.65.05</v>
          </cell>
          <cell r="J68">
            <v>11</v>
          </cell>
          <cell r="K68">
            <v>264</v>
          </cell>
          <cell r="L68">
            <v>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136.5</v>
          </cell>
          <cell r="AH68">
            <v>180</v>
          </cell>
          <cell r="AI68">
            <v>178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494.5</v>
          </cell>
          <cell r="AR68">
            <v>3</v>
          </cell>
          <cell r="AS68">
            <v>9</v>
          </cell>
          <cell r="AT68">
            <v>148.5</v>
          </cell>
          <cell r="AU68">
            <v>0</v>
          </cell>
          <cell r="AV68">
            <v>436.09000000000003</v>
          </cell>
          <cell r="AW68">
            <v>63.41</v>
          </cell>
          <cell r="AX68">
            <v>7</v>
          </cell>
          <cell r="AY68">
            <v>506.5</v>
          </cell>
          <cell r="AZ68">
            <v>0.11390937618676421</v>
          </cell>
          <cell r="BA68">
            <v>11</v>
          </cell>
          <cell r="BB68">
            <v>282</v>
          </cell>
          <cell r="BC68">
            <v>3</v>
          </cell>
          <cell r="BD68">
            <v>2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9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146.63</v>
          </cell>
          <cell r="BY68">
            <v>180</v>
          </cell>
          <cell r="BZ68">
            <v>178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506.63</v>
          </cell>
          <cell r="CI68">
            <v>3</v>
          </cell>
          <cell r="CJ68">
            <v>9</v>
          </cell>
          <cell r="CK68">
            <v>158.63</v>
          </cell>
          <cell r="CL68">
            <v>0</v>
          </cell>
          <cell r="CM68">
            <v>430.00000000000006</v>
          </cell>
          <cell r="CN68">
            <v>81.63</v>
          </cell>
          <cell r="CO68">
            <v>7</v>
          </cell>
          <cell r="CP68">
            <v>518.63</v>
          </cell>
        </row>
        <row r="69">
          <cell r="B69" t="str">
            <v>0932030B</v>
          </cell>
          <cell r="C69" t="str">
            <v>LPO</v>
          </cell>
          <cell r="D69" t="str">
            <v>LPO LY</v>
          </cell>
          <cell r="E69" t="str">
            <v>MAURICE UTRILLO</v>
          </cell>
          <cell r="F69" t="str">
            <v>STAINS</v>
          </cell>
          <cell r="G69" t="str">
            <v>Evelyne</v>
          </cell>
          <cell r="H69" t="str">
            <v>BATENGUEK</v>
          </cell>
          <cell r="I69" t="str">
            <v>01.57.02.65.05</v>
          </cell>
          <cell r="J69">
            <v>30</v>
          </cell>
          <cell r="K69">
            <v>947</v>
          </cell>
          <cell r="L69">
            <v>12</v>
          </cell>
          <cell r="M69">
            <v>0</v>
          </cell>
          <cell r="N69">
            <v>46.22</v>
          </cell>
          <cell r="O69">
            <v>20.5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3</v>
          </cell>
          <cell r="V69">
            <v>0</v>
          </cell>
          <cell r="W69">
            <v>423.5</v>
          </cell>
          <cell r="X69">
            <v>294.5</v>
          </cell>
          <cell r="Y69">
            <v>330</v>
          </cell>
          <cell r="Z69">
            <v>82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51</v>
          </cell>
          <cell r="AL69">
            <v>48</v>
          </cell>
          <cell r="AM69">
            <v>15</v>
          </cell>
          <cell r="AN69">
            <v>0</v>
          </cell>
          <cell r="AO69">
            <v>0</v>
          </cell>
          <cell r="AP69">
            <v>0</v>
          </cell>
          <cell r="AQ69">
            <v>1130</v>
          </cell>
          <cell r="AR69">
            <v>78.72</v>
          </cell>
          <cell r="AS69">
            <v>117</v>
          </cell>
          <cell r="AT69">
            <v>0</v>
          </cell>
          <cell r="AU69">
            <v>264</v>
          </cell>
          <cell r="AV69">
            <v>1148.6200000000001</v>
          </cell>
          <cell r="AW69">
            <v>158.1</v>
          </cell>
          <cell r="AX69">
            <v>19</v>
          </cell>
          <cell r="AY69">
            <v>1325.72</v>
          </cell>
          <cell r="AZ69">
            <v>0.12095160213959449</v>
          </cell>
          <cell r="BA69">
            <v>30</v>
          </cell>
          <cell r="BB69">
            <v>947</v>
          </cell>
          <cell r="BC69">
            <v>12</v>
          </cell>
          <cell r="BD69">
            <v>0</v>
          </cell>
          <cell r="BE69">
            <v>46.22</v>
          </cell>
          <cell r="BF69">
            <v>20.5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3</v>
          </cell>
          <cell r="BM69">
            <v>0</v>
          </cell>
          <cell r="BN69">
            <v>423.5</v>
          </cell>
          <cell r="BO69">
            <v>294.5</v>
          </cell>
          <cell r="BP69">
            <v>330</v>
          </cell>
          <cell r="BQ69">
            <v>82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51</v>
          </cell>
          <cell r="CC69">
            <v>48</v>
          </cell>
          <cell r="CD69">
            <v>15</v>
          </cell>
          <cell r="CE69">
            <v>0</v>
          </cell>
          <cell r="CF69">
            <v>0</v>
          </cell>
          <cell r="CG69">
            <v>0</v>
          </cell>
          <cell r="CH69">
            <v>1130</v>
          </cell>
          <cell r="CI69">
            <v>78.72</v>
          </cell>
          <cell r="CJ69">
            <v>117</v>
          </cell>
          <cell r="CK69">
            <v>0</v>
          </cell>
          <cell r="CL69">
            <v>264</v>
          </cell>
          <cell r="CM69">
            <v>1175.0500000000002</v>
          </cell>
          <cell r="CN69">
            <v>131.66999999999999</v>
          </cell>
          <cell r="CO69">
            <v>19</v>
          </cell>
          <cell r="CP69">
            <v>1325.72</v>
          </cell>
        </row>
        <row r="70">
          <cell r="B70" t="str">
            <v>0932034F</v>
          </cell>
          <cell r="C70" t="str">
            <v>LYC</v>
          </cell>
          <cell r="D70" t="str">
            <v>LGT</v>
          </cell>
          <cell r="E70" t="str">
            <v>WOLFGANG AMADEUS MOZART</v>
          </cell>
          <cell r="F70" t="str">
            <v>LE BLANC MESNIL</v>
          </cell>
          <cell r="G70" t="str">
            <v>Evelyne</v>
          </cell>
          <cell r="H70" t="str">
            <v>BATENGUEK</v>
          </cell>
          <cell r="I70" t="str">
            <v>01.57.02.65.05</v>
          </cell>
          <cell r="J70">
            <v>40</v>
          </cell>
          <cell r="K70">
            <v>1259</v>
          </cell>
          <cell r="L70">
            <v>12</v>
          </cell>
          <cell r="M70">
            <v>0</v>
          </cell>
          <cell r="N70">
            <v>68.760000000000005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3</v>
          </cell>
          <cell r="V70">
            <v>0</v>
          </cell>
          <cell r="W70">
            <v>500.5</v>
          </cell>
          <cell r="X70">
            <v>509</v>
          </cell>
          <cell r="Y70">
            <v>467.5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23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1477</v>
          </cell>
          <cell r="AR70">
            <v>80.760000000000005</v>
          </cell>
          <cell r="AS70">
            <v>26</v>
          </cell>
          <cell r="AT70">
            <v>0</v>
          </cell>
          <cell r="AU70">
            <v>365</v>
          </cell>
          <cell r="AV70">
            <v>1387.8899999999999</v>
          </cell>
          <cell r="AW70">
            <v>173.87</v>
          </cell>
          <cell r="AX70">
            <v>22</v>
          </cell>
          <cell r="AY70">
            <v>1583.7599999999998</v>
          </cell>
          <cell r="AZ70">
            <v>0.11193120494208746</v>
          </cell>
          <cell r="BA70">
            <v>41</v>
          </cell>
          <cell r="BB70">
            <v>1295</v>
          </cell>
          <cell r="BC70">
            <v>12</v>
          </cell>
          <cell r="BD70">
            <v>2</v>
          </cell>
          <cell r="BE70">
            <v>69.240000000000009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3</v>
          </cell>
          <cell r="BM70">
            <v>0</v>
          </cell>
          <cell r="BN70">
            <v>539</v>
          </cell>
          <cell r="BO70">
            <v>480</v>
          </cell>
          <cell r="BP70">
            <v>503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23</v>
          </cell>
          <cell r="CC70">
            <v>0</v>
          </cell>
          <cell r="CD70">
            <v>11</v>
          </cell>
          <cell r="CE70">
            <v>0</v>
          </cell>
          <cell r="CF70">
            <v>0</v>
          </cell>
          <cell r="CG70">
            <v>0</v>
          </cell>
          <cell r="CH70">
            <v>1522</v>
          </cell>
          <cell r="CI70">
            <v>83.240000000000009</v>
          </cell>
          <cell r="CJ70">
            <v>26</v>
          </cell>
          <cell r="CK70">
            <v>0</v>
          </cell>
          <cell r="CL70">
            <v>365</v>
          </cell>
          <cell r="CM70">
            <v>1379.7499999999998</v>
          </cell>
          <cell r="CN70">
            <v>240.49</v>
          </cell>
          <cell r="CO70">
            <v>22</v>
          </cell>
          <cell r="CP70">
            <v>1642.2399999999998</v>
          </cell>
        </row>
        <row r="71">
          <cell r="B71" t="str">
            <v>0932396Z</v>
          </cell>
          <cell r="C71" t="str">
            <v>AUTRE</v>
          </cell>
          <cell r="D71" t="str">
            <v>EXP</v>
          </cell>
          <cell r="E71" t="str">
            <v>NOUVELLES CHANCES</v>
          </cell>
          <cell r="F71" t="str">
            <v>LE BLANC MESNIL</v>
          </cell>
          <cell r="G71" t="str">
            <v>Evelyne</v>
          </cell>
          <cell r="H71" t="str">
            <v>BATENGUEK</v>
          </cell>
          <cell r="I71" t="str">
            <v>01.57.02.65.05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70.5</v>
          </cell>
          <cell r="AQ71">
            <v>70.5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66.75</v>
          </cell>
          <cell r="AW71">
            <v>3.75</v>
          </cell>
          <cell r="AX71">
            <v>0</v>
          </cell>
          <cell r="AY71">
            <v>70.5</v>
          </cell>
          <cell r="AZ71">
            <v>4.9645390070921988E-2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70.5</v>
          </cell>
          <cell r="CH71">
            <v>70.5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66.5</v>
          </cell>
          <cell r="CN71">
            <v>4</v>
          </cell>
          <cell r="CO71">
            <v>0</v>
          </cell>
          <cell r="CP71">
            <v>70.5</v>
          </cell>
        </row>
        <row r="72">
          <cell r="B72" t="str">
            <v>0931743P</v>
          </cell>
          <cell r="C72" t="str">
            <v>LP</v>
          </cell>
          <cell r="D72" t="str">
            <v>SEP</v>
          </cell>
          <cell r="E72" t="str">
            <v>LYCEE PAUL ROBERT</v>
          </cell>
          <cell r="F72" t="str">
            <v>LES LILAS</v>
          </cell>
          <cell r="G72" t="str">
            <v>Evelyne</v>
          </cell>
          <cell r="H72" t="str">
            <v>BATENGUEK</v>
          </cell>
          <cell r="I72" t="str">
            <v>01.57.02.65.05</v>
          </cell>
          <cell r="J72">
            <v>8</v>
          </cell>
          <cell r="K72">
            <v>168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90.44</v>
          </cell>
          <cell r="AH72">
            <v>117</v>
          </cell>
          <cell r="AI72">
            <v>104.25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311.69</v>
          </cell>
          <cell r="AR72">
            <v>0</v>
          </cell>
          <cell r="AS72">
            <v>6</v>
          </cell>
          <cell r="AT72">
            <v>60.19</v>
          </cell>
          <cell r="AU72">
            <v>0</v>
          </cell>
          <cell r="AV72">
            <v>294.48</v>
          </cell>
          <cell r="AW72">
            <v>23.21</v>
          </cell>
          <cell r="AX72">
            <v>0</v>
          </cell>
          <cell r="AY72">
            <v>317.69</v>
          </cell>
          <cell r="AZ72">
            <v>7.1810994310894952E-2</v>
          </cell>
          <cell r="BA72">
            <v>8</v>
          </cell>
          <cell r="BB72">
            <v>168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6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90.44</v>
          </cell>
          <cell r="BY72">
            <v>117</v>
          </cell>
          <cell r="BZ72">
            <v>104.25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-9</v>
          </cell>
          <cell r="CG72">
            <v>0</v>
          </cell>
          <cell r="CH72">
            <v>311.69</v>
          </cell>
          <cell r="CI72">
            <v>0</v>
          </cell>
          <cell r="CJ72">
            <v>-3</v>
          </cell>
          <cell r="CK72">
            <v>60.19</v>
          </cell>
          <cell r="CL72">
            <v>0</v>
          </cell>
          <cell r="CM72">
            <v>275</v>
          </cell>
          <cell r="CN72">
            <v>33.69</v>
          </cell>
          <cell r="CO72">
            <v>0</v>
          </cell>
          <cell r="CP72">
            <v>308.69</v>
          </cell>
        </row>
        <row r="73">
          <cell r="B73" t="str">
            <v>0932073Y</v>
          </cell>
          <cell r="C73" t="str">
            <v>LPO</v>
          </cell>
          <cell r="D73" t="str">
            <v>LPO</v>
          </cell>
          <cell r="E73" t="str">
            <v>PAUL ROBERT</v>
          </cell>
          <cell r="F73" t="str">
            <v>LES LILAS</v>
          </cell>
          <cell r="G73" t="str">
            <v>Evelyne</v>
          </cell>
          <cell r="H73" t="str">
            <v>BATENGUEK</v>
          </cell>
          <cell r="I73" t="str">
            <v>01.57.02.65.05</v>
          </cell>
          <cell r="J73">
            <v>18</v>
          </cell>
          <cell r="K73">
            <v>630</v>
          </cell>
          <cell r="L73">
            <v>9</v>
          </cell>
          <cell r="M73">
            <v>0</v>
          </cell>
          <cell r="N73">
            <v>33.869999999999997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231</v>
          </cell>
          <cell r="X73">
            <v>221</v>
          </cell>
          <cell r="Y73">
            <v>226.5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13</v>
          </cell>
          <cell r="AN73">
            <v>0</v>
          </cell>
          <cell r="AO73">
            <v>0</v>
          </cell>
          <cell r="AP73">
            <v>0</v>
          </cell>
          <cell r="AQ73">
            <v>678.5</v>
          </cell>
          <cell r="AR73">
            <v>42.87</v>
          </cell>
          <cell r="AS73">
            <v>13</v>
          </cell>
          <cell r="AT73">
            <v>0</v>
          </cell>
          <cell r="AU73">
            <v>171</v>
          </cell>
          <cell r="AV73">
            <v>655.01</v>
          </cell>
          <cell r="AW73">
            <v>66.36</v>
          </cell>
          <cell r="AX73">
            <v>13</v>
          </cell>
          <cell r="AY73">
            <v>734.37</v>
          </cell>
          <cell r="AZ73">
            <v>8.7918704302712966E-2</v>
          </cell>
          <cell r="BA73">
            <v>18</v>
          </cell>
          <cell r="BB73">
            <v>630</v>
          </cell>
          <cell r="BC73">
            <v>9</v>
          </cell>
          <cell r="BD73">
            <v>2</v>
          </cell>
          <cell r="BE73">
            <v>34.19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6</v>
          </cell>
          <cell r="BL73">
            <v>0</v>
          </cell>
          <cell r="BM73">
            <v>0</v>
          </cell>
          <cell r="BN73">
            <v>231</v>
          </cell>
          <cell r="BO73">
            <v>221</v>
          </cell>
          <cell r="BP73">
            <v>226.5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13</v>
          </cell>
          <cell r="CE73">
            <v>0</v>
          </cell>
          <cell r="CF73">
            <v>14.3</v>
          </cell>
          <cell r="CG73">
            <v>0</v>
          </cell>
          <cell r="CH73">
            <v>678.5</v>
          </cell>
          <cell r="CI73">
            <v>44.87</v>
          </cell>
          <cell r="CJ73">
            <v>33.299999999999997</v>
          </cell>
          <cell r="CK73">
            <v>0</v>
          </cell>
          <cell r="CL73">
            <v>171</v>
          </cell>
          <cell r="CM73">
            <v>692.4</v>
          </cell>
          <cell r="CN73">
            <v>56.29</v>
          </cell>
          <cell r="CO73">
            <v>8.3000000000000007</v>
          </cell>
          <cell r="CP73">
            <v>756.99</v>
          </cell>
        </row>
        <row r="74">
          <cell r="B74" t="str">
            <v>0930140X</v>
          </cell>
          <cell r="C74" t="str">
            <v>LP</v>
          </cell>
          <cell r="D74" t="str">
            <v>SEP</v>
          </cell>
          <cell r="E74" t="str">
            <v>LYCEE MARCEL CACHIN</v>
          </cell>
          <cell r="F74" t="str">
            <v>ST OUEN</v>
          </cell>
          <cell r="G74" t="str">
            <v>Evelyne</v>
          </cell>
          <cell r="H74" t="str">
            <v>BATENGUEK</v>
          </cell>
          <cell r="I74" t="str">
            <v>01.57.02.65.05</v>
          </cell>
          <cell r="J74">
            <v>15</v>
          </cell>
          <cell r="K74">
            <v>459</v>
          </cell>
          <cell r="L74">
            <v>3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54</v>
          </cell>
          <cell r="AF74">
            <v>54</v>
          </cell>
          <cell r="AG74">
            <v>191.45</v>
          </cell>
          <cell r="AH74">
            <v>190.8</v>
          </cell>
          <cell r="AI74">
            <v>188.8</v>
          </cell>
          <cell r="AJ74">
            <v>23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702.05</v>
          </cell>
          <cell r="AR74">
            <v>3</v>
          </cell>
          <cell r="AS74">
            <v>0</v>
          </cell>
          <cell r="AT74">
            <v>227.05</v>
          </cell>
          <cell r="AU74">
            <v>0</v>
          </cell>
          <cell r="AV74">
            <v>586.15</v>
          </cell>
          <cell r="AW74">
            <v>118.9</v>
          </cell>
          <cell r="AX74">
            <v>0</v>
          </cell>
          <cell r="AY74">
            <v>705.05</v>
          </cell>
          <cell r="AZ74">
            <v>0.16935272048757427</v>
          </cell>
          <cell r="BA74">
            <v>15</v>
          </cell>
          <cell r="BB74">
            <v>459</v>
          </cell>
          <cell r="BC74">
            <v>3</v>
          </cell>
          <cell r="BD74">
            <v>1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54</v>
          </cell>
          <cell r="BW74">
            <v>54</v>
          </cell>
          <cell r="BX74">
            <v>191.45</v>
          </cell>
          <cell r="BY74">
            <v>190.8</v>
          </cell>
          <cell r="BZ74">
            <v>188.8</v>
          </cell>
          <cell r="CA74">
            <v>23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7</v>
          </cell>
          <cell r="CG74">
            <v>0</v>
          </cell>
          <cell r="CH74">
            <v>702.05</v>
          </cell>
          <cell r="CI74">
            <v>4</v>
          </cell>
          <cell r="CJ74">
            <v>7</v>
          </cell>
          <cell r="CK74">
            <v>227.05</v>
          </cell>
          <cell r="CL74">
            <v>0</v>
          </cell>
          <cell r="CM74">
            <v>580</v>
          </cell>
          <cell r="CN74">
            <v>133.05000000000001</v>
          </cell>
          <cell r="CO74">
            <v>0</v>
          </cell>
          <cell r="CP74">
            <v>713.05</v>
          </cell>
        </row>
        <row r="75">
          <cell r="B75" t="str">
            <v>0932074Z</v>
          </cell>
          <cell r="C75" t="str">
            <v>LPO</v>
          </cell>
          <cell r="D75" t="str">
            <v>LPO LY</v>
          </cell>
          <cell r="E75" t="str">
            <v>MARCEL CACHIN</v>
          </cell>
          <cell r="F75" t="str">
            <v>ST OUEN</v>
          </cell>
          <cell r="G75" t="str">
            <v>Evelyne</v>
          </cell>
          <cell r="H75" t="str">
            <v>BATENGUEK</v>
          </cell>
          <cell r="I75" t="str">
            <v>01.57.02.65.05</v>
          </cell>
          <cell r="J75">
            <v>16</v>
          </cell>
          <cell r="K75">
            <v>387</v>
          </cell>
          <cell r="L75">
            <v>9</v>
          </cell>
          <cell r="M75">
            <v>0</v>
          </cell>
          <cell r="N75">
            <v>18.8</v>
          </cell>
          <cell r="O75">
            <v>43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192.5</v>
          </cell>
          <cell r="X75">
            <v>120.5</v>
          </cell>
          <cell r="Y75">
            <v>134</v>
          </cell>
          <cell r="Z75">
            <v>172</v>
          </cell>
          <cell r="AA75">
            <v>0</v>
          </cell>
          <cell r="AB75">
            <v>0</v>
          </cell>
          <cell r="AC75">
            <v>0</v>
          </cell>
          <cell r="AD75">
            <v>22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10</v>
          </cell>
          <cell r="AL75">
            <v>17</v>
          </cell>
          <cell r="AM75">
            <v>12</v>
          </cell>
          <cell r="AN75">
            <v>0</v>
          </cell>
          <cell r="AO75">
            <v>0</v>
          </cell>
          <cell r="AP75">
            <v>0</v>
          </cell>
          <cell r="AQ75">
            <v>640</v>
          </cell>
          <cell r="AR75">
            <v>70.8</v>
          </cell>
          <cell r="AS75">
            <v>40</v>
          </cell>
          <cell r="AT75">
            <v>0</v>
          </cell>
          <cell r="AU75">
            <v>125</v>
          </cell>
          <cell r="AV75">
            <v>618.96999999999991</v>
          </cell>
          <cell r="AW75">
            <v>108.83</v>
          </cell>
          <cell r="AX75">
            <v>23</v>
          </cell>
          <cell r="AY75">
            <v>750.8</v>
          </cell>
          <cell r="AZ75">
            <v>0.13872323131131034</v>
          </cell>
          <cell r="BA75">
            <v>16</v>
          </cell>
          <cell r="BB75">
            <v>387</v>
          </cell>
          <cell r="BC75">
            <v>9</v>
          </cell>
          <cell r="BD75">
            <v>0</v>
          </cell>
          <cell r="BE75">
            <v>18.8</v>
          </cell>
          <cell r="BF75">
            <v>43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192.5</v>
          </cell>
          <cell r="BO75">
            <v>120.5</v>
          </cell>
          <cell r="BP75">
            <v>134</v>
          </cell>
          <cell r="BQ75">
            <v>172</v>
          </cell>
          <cell r="BR75">
            <v>0</v>
          </cell>
          <cell r="BS75">
            <v>0</v>
          </cell>
          <cell r="BT75">
            <v>0</v>
          </cell>
          <cell r="BU75">
            <v>28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10</v>
          </cell>
          <cell r="CC75">
            <v>17</v>
          </cell>
          <cell r="CD75">
            <v>12</v>
          </cell>
          <cell r="CE75">
            <v>0</v>
          </cell>
          <cell r="CF75">
            <v>-7</v>
          </cell>
          <cell r="CG75">
            <v>0</v>
          </cell>
          <cell r="CH75">
            <v>640</v>
          </cell>
          <cell r="CI75">
            <v>70.8</v>
          </cell>
          <cell r="CJ75">
            <v>39</v>
          </cell>
          <cell r="CK75">
            <v>0</v>
          </cell>
          <cell r="CL75">
            <v>125</v>
          </cell>
          <cell r="CM75">
            <v>592.89999999999986</v>
          </cell>
          <cell r="CN75">
            <v>133.9</v>
          </cell>
          <cell r="CO75">
            <v>23</v>
          </cell>
          <cell r="CP75">
            <v>749.8</v>
          </cell>
        </row>
        <row r="76">
          <cell r="B76" t="str">
            <v>0930134R</v>
          </cell>
          <cell r="C76" t="str">
            <v>LP</v>
          </cell>
          <cell r="D76" t="str">
            <v>SEP</v>
          </cell>
          <cell r="E76" t="str">
            <v>LYCEE LUCIE AUBRAC</v>
          </cell>
          <cell r="F76" t="str">
            <v>PANTIN</v>
          </cell>
          <cell r="G76" t="str">
            <v>Evelyne</v>
          </cell>
          <cell r="H76" t="str">
            <v>BATENGUEK</v>
          </cell>
          <cell r="I76" t="str">
            <v>01.57.02.65.05</v>
          </cell>
          <cell r="J76">
            <v>17</v>
          </cell>
          <cell r="K76">
            <v>423</v>
          </cell>
          <cell r="L76">
            <v>6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37</v>
          </cell>
          <cell r="AF76">
            <v>37</v>
          </cell>
          <cell r="AG76">
            <v>242.35</v>
          </cell>
          <cell r="AH76">
            <v>227.03</v>
          </cell>
          <cell r="AI76">
            <v>221.16</v>
          </cell>
          <cell r="AJ76">
            <v>27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791.54</v>
          </cell>
          <cell r="AR76">
            <v>6</v>
          </cell>
          <cell r="AS76">
            <v>0</v>
          </cell>
          <cell r="AT76">
            <v>218.04</v>
          </cell>
          <cell r="AU76">
            <v>0</v>
          </cell>
          <cell r="AV76">
            <v>690.57999999999993</v>
          </cell>
          <cell r="AW76">
            <v>97.96</v>
          </cell>
          <cell r="AX76">
            <v>9</v>
          </cell>
          <cell r="AY76">
            <v>797.54</v>
          </cell>
          <cell r="AZ76">
            <v>0.1078173602621911</v>
          </cell>
          <cell r="BA76">
            <v>17</v>
          </cell>
          <cell r="BB76">
            <v>423</v>
          </cell>
          <cell r="BC76">
            <v>9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37</v>
          </cell>
          <cell r="BW76">
            <v>37</v>
          </cell>
          <cell r="BX76">
            <v>242.35</v>
          </cell>
          <cell r="BY76">
            <v>227.03</v>
          </cell>
          <cell r="BZ76">
            <v>221.16</v>
          </cell>
          <cell r="CA76">
            <v>27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-1</v>
          </cell>
          <cell r="CG76">
            <v>0</v>
          </cell>
          <cell r="CH76">
            <v>791.54</v>
          </cell>
          <cell r="CI76">
            <v>9</v>
          </cell>
          <cell r="CJ76">
            <v>0</v>
          </cell>
          <cell r="CK76">
            <v>218.04</v>
          </cell>
          <cell r="CL76">
            <v>0</v>
          </cell>
          <cell r="CM76">
            <v>676.99999999999989</v>
          </cell>
          <cell r="CN76">
            <v>114.53999999999999</v>
          </cell>
          <cell r="CO76">
            <v>8</v>
          </cell>
          <cell r="CP76">
            <v>799.54</v>
          </cell>
        </row>
        <row r="77">
          <cell r="B77" t="str">
            <v>0932117W</v>
          </cell>
          <cell r="C77" t="str">
            <v>LPO</v>
          </cell>
          <cell r="D77" t="str">
            <v>LPO</v>
          </cell>
          <cell r="E77" t="str">
            <v>LUCIE AUBRAC</v>
          </cell>
          <cell r="F77" t="str">
            <v>PANTIN</v>
          </cell>
          <cell r="G77" t="str">
            <v>Evelyne</v>
          </cell>
          <cell r="H77" t="str">
            <v>BATENGUEK</v>
          </cell>
          <cell r="I77" t="str">
            <v>01.57.02.65.05</v>
          </cell>
          <cell r="J77">
            <v>12</v>
          </cell>
          <cell r="K77">
            <v>356</v>
          </cell>
          <cell r="L77">
            <v>3</v>
          </cell>
          <cell r="M77">
            <v>0</v>
          </cell>
          <cell r="N77">
            <v>22.23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154</v>
          </cell>
          <cell r="X77">
            <v>166.5</v>
          </cell>
          <cell r="Y77">
            <v>164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12</v>
          </cell>
          <cell r="AL77">
            <v>0</v>
          </cell>
          <cell r="AM77">
            <v>9</v>
          </cell>
          <cell r="AN77">
            <v>0</v>
          </cell>
          <cell r="AO77">
            <v>0</v>
          </cell>
          <cell r="AP77">
            <v>0</v>
          </cell>
          <cell r="AQ77">
            <v>484.5</v>
          </cell>
          <cell r="AR77">
            <v>25.23</v>
          </cell>
          <cell r="AS77">
            <v>21</v>
          </cell>
          <cell r="AT77">
            <v>0</v>
          </cell>
          <cell r="AU77">
            <v>138</v>
          </cell>
          <cell r="AV77">
            <v>447.74</v>
          </cell>
          <cell r="AW77">
            <v>72.989999999999995</v>
          </cell>
          <cell r="AX77">
            <v>10</v>
          </cell>
          <cell r="AY77">
            <v>530.73</v>
          </cell>
          <cell r="AZ77">
            <v>0.14002384791533989</v>
          </cell>
          <cell r="BA77">
            <v>12</v>
          </cell>
          <cell r="BB77">
            <v>356</v>
          </cell>
          <cell r="BC77">
            <v>3</v>
          </cell>
          <cell r="BD77">
            <v>1</v>
          </cell>
          <cell r="BE77">
            <v>22.23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154</v>
          </cell>
          <cell r="BO77">
            <v>166.5</v>
          </cell>
          <cell r="BP77">
            <v>164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12</v>
          </cell>
          <cell r="CC77">
            <v>0</v>
          </cell>
          <cell r="CD77">
            <v>9</v>
          </cell>
          <cell r="CE77">
            <v>0</v>
          </cell>
          <cell r="CF77">
            <v>1</v>
          </cell>
          <cell r="CG77">
            <v>0</v>
          </cell>
          <cell r="CH77">
            <v>484.5</v>
          </cell>
          <cell r="CI77">
            <v>26.23</v>
          </cell>
          <cell r="CJ77">
            <v>21</v>
          </cell>
          <cell r="CK77">
            <v>0</v>
          </cell>
          <cell r="CL77">
            <v>138</v>
          </cell>
          <cell r="CM77">
            <v>445.5</v>
          </cell>
          <cell r="CN77">
            <v>76.22999999999999</v>
          </cell>
          <cell r="CO77">
            <v>11</v>
          </cell>
          <cell r="CP77">
            <v>532.73</v>
          </cell>
        </row>
        <row r="78">
          <cell r="B78" t="str">
            <v>0931205E</v>
          </cell>
          <cell r="C78" t="str">
            <v>LP</v>
          </cell>
          <cell r="D78" t="str">
            <v>SEP</v>
          </cell>
          <cell r="E78" t="str">
            <v>LYCEE JEAN MOULIN</v>
          </cell>
          <cell r="F78" t="str">
            <v>LE BLANC MESNIL</v>
          </cell>
          <cell r="G78" t="str">
            <v>Evelyne</v>
          </cell>
          <cell r="H78" t="str">
            <v>BATENGUEK</v>
          </cell>
          <cell r="I78" t="str">
            <v>01.57.02.65.05</v>
          </cell>
          <cell r="J78">
            <v>30</v>
          </cell>
          <cell r="K78">
            <v>744</v>
          </cell>
          <cell r="L78">
            <v>12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21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24</v>
          </cell>
          <cell r="AC78">
            <v>0</v>
          </cell>
          <cell r="AD78">
            <v>0</v>
          </cell>
          <cell r="AE78">
            <v>54</v>
          </cell>
          <cell r="AF78">
            <v>54</v>
          </cell>
          <cell r="AG78">
            <v>376.94</v>
          </cell>
          <cell r="AH78">
            <v>416.82</v>
          </cell>
          <cell r="AI78">
            <v>410.07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1745.83</v>
          </cell>
          <cell r="AR78">
            <v>12</v>
          </cell>
          <cell r="AS78">
            <v>0</v>
          </cell>
          <cell r="AT78">
            <v>419.33</v>
          </cell>
          <cell r="AU78">
            <v>0</v>
          </cell>
          <cell r="AV78">
            <v>1167.51</v>
          </cell>
          <cell r="AW78">
            <v>189.32</v>
          </cell>
          <cell r="AX78">
            <v>12</v>
          </cell>
          <cell r="AY78">
            <v>1368.83</v>
          </cell>
          <cell r="AZ78">
            <v>0.13821794811893096</v>
          </cell>
          <cell r="BA78">
            <v>30</v>
          </cell>
          <cell r="BB78">
            <v>774</v>
          </cell>
          <cell r="BC78">
            <v>15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21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24</v>
          </cell>
          <cell r="BT78">
            <v>0</v>
          </cell>
          <cell r="BU78">
            <v>0</v>
          </cell>
          <cell r="BV78">
            <v>54</v>
          </cell>
          <cell r="BW78">
            <v>54</v>
          </cell>
          <cell r="BX78">
            <v>394.38</v>
          </cell>
          <cell r="BY78">
            <v>416.82</v>
          </cell>
          <cell r="BZ78">
            <v>410.07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1763.27</v>
          </cell>
          <cell r="CI78">
            <v>15</v>
          </cell>
          <cell r="CJ78">
            <v>0</v>
          </cell>
          <cell r="CK78">
            <v>436.77</v>
          </cell>
          <cell r="CL78">
            <v>0</v>
          </cell>
          <cell r="CM78">
            <v>1167.4000000000001</v>
          </cell>
          <cell r="CN78">
            <v>209.87</v>
          </cell>
          <cell r="CO78">
            <v>12</v>
          </cell>
          <cell r="CP78">
            <v>1389.27</v>
          </cell>
        </row>
        <row r="79">
          <cell r="B79" t="str">
            <v>0932118X</v>
          </cell>
          <cell r="C79" t="str">
            <v>LPO</v>
          </cell>
          <cell r="D79" t="str">
            <v>LPO</v>
          </cell>
          <cell r="E79" t="str">
            <v>JEAN MOULIN</v>
          </cell>
          <cell r="F79" t="str">
            <v>LE BLANC MESNIL</v>
          </cell>
          <cell r="G79" t="str">
            <v>Evelyne</v>
          </cell>
          <cell r="H79" t="str">
            <v>BATENGUEK</v>
          </cell>
          <cell r="I79" t="str">
            <v>01.57.02.65.05</v>
          </cell>
          <cell r="J79">
            <v>10</v>
          </cell>
          <cell r="K79">
            <v>288</v>
          </cell>
          <cell r="L79">
            <v>0</v>
          </cell>
          <cell r="M79">
            <v>0</v>
          </cell>
          <cell r="N79">
            <v>14.23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3</v>
          </cell>
          <cell r="V79">
            <v>0</v>
          </cell>
          <cell r="W79">
            <v>154</v>
          </cell>
          <cell r="X79">
            <v>111</v>
          </cell>
          <cell r="Y79">
            <v>124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35</v>
          </cell>
          <cell r="AL79">
            <v>0</v>
          </cell>
          <cell r="AM79">
            <v>14</v>
          </cell>
          <cell r="AN79">
            <v>0</v>
          </cell>
          <cell r="AO79">
            <v>0</v>
          </cell>
          <cell r="AP79">
            <v>0</v>
          </cell>
          <cell r="AQ79">
            <v>389</v>
          </cell>
          <cell r="AR79">
            <v>14.23</v>
          </cell>
          <cell r="AS79">
            <v>52</v>
          </cell>
          <cell r="AT79">
            <v>0</v>
          </cell>
          <cell r="AU79">
            <v>99</v>
          </cell>
          <cell r="AV79">
            <v>382.1</v>
          </cell>
          <cell r="AW79">
            <v>55.13</v>
          </cell>
          <cell r="AX79">
            <v>18</v>
          </cell>
          <cell r="AY79">
            <v>455.23</v>
          </cell>
          <cell r="AZ79">
            <v>0.12258524108726251</v>
          </cell>
          <cell r="BA79">
            <v>10</v>
          </cell>
          <cell r="BB79">
            <v>288</v>
          </cell>
          <cell r="BC79">
            <v>0</v>
          </cell>
          <cell r="BD79">
            <v>1</v>
          </cell>
          <cell r="BE79">
            <v>14.16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3</v>
          </cell>
          <cell r="BM79">
            <v>0</v>
          </cell>
          <cell r="BN79">
            <v>154</v>
          </cell>
          <cell r="BO79">
            <v>110</v>
          </cell>
          <cell r="BP79">
            <v>124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35</v>
          </cell>
          <cell r="CC79">
            <v>0</v>
          </cell>
          <cell r="CD79">
            <v>14</v>
          </cell>
          <cell r="CE79">
            <v>0</v>
          </cell>
          <cell r="CF79">
            <v>0</v>
          </cell>
          <cell r="CG79">
            <v>0</v>
          </cell>
          <cell r="CH79">
            <v>388</v>
          </cell>
          <cell r="CI79">
            <v>15.16</v>
          </cell>
          <cell r="CJ79">
            <v>52</v>
          </cell>
          <cell r="CK79">
            <v>0</v>
          </cell>
          <cell r="CL79">
            <v>99</v>
          </cell>
          <cell r="CM79">
            <v>391.40000000000003</v>
          </cell>
          <cell r="CN79">
            <v>45.760000000000005</v>
          </cell>
          <cell r="CO79">
            <v>18</v>
          </cell>
          <cell r="CP79">
            <v>455.16</v>
          </cell>
        </row>
        <row r="80">
          <cell r="B80" t="str">
            <v>0931427W</v>
          </cell>
          <cell r="C80" t="str">
            <v>LP</v>
          </cell>
          <cell r="D80" t="str">
            <v>SEP</v>
          </cell>
          <cell r="E80" t="str">
            <v>LYCEE SUGER</v>
          </cell>
          <cell r="F80" t="str">
            <v>ST DENIS</v>
          </cell>
          <cell r="G80" t="str">
            <v>Evelyne</v>
          </cell>
          <cell r="H80" t="str">
            <v>BATENGUEK</v>
          </cell>
          <cell r="I80" t="str">
            <v>01.57.02.65.05</v>
          </cell>
          <cell r="J80">
            <v>19</v>
          </cell>
          <cell r="K80">
            <v>564</v>
          </cell>
          <cell r="L80">
            <v>6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9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230.2</v>
          </cell>
          <cell r="AH80">
            <v>334.95</v>
          </cell>
          <cell r="AI80">
            <v>269.14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834.29</v>
          </cell>
          <cell r="AR80">
            <v>6</v>
          </cell>
          <cell r="AS80">
            <v>9</v>
          </cell>
          <cell r="AT80">
            <v>223.54</v>
          </cell>
          <cell r="AU80">
            <v>0</v>
          </cell>
          <cell r="AV80">
            <v>715.43999999999994</v>
          </cell>
          <cell r="AW80">
            <v>133.85</v>
          </cell>
          <cell r="AX80">
            <v>0</v>
          </cell>
          <cell r="AY80">
            <v>849.29</v>
          </cell>
          <cell r="AZ80">
            <v>0.14521412209255102</v>
          </cell>
          <cell r="BA80">
            <v>18</v>
          </cell>
          <cell r="BB80">
            <v>576</v>
          </cell>
          <cell r="BC80">
            <v>9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9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243.7</v>
          </cell>
          <cell r="BY80">
            <v>303.45</v>
          </cell>
          <cell r="BZ80">
            <v>269.14</v>
          </cell>
          <cell r="CA80">
            <v>0</v>
          </cell>
          <cell r="CB80">
            <v>0</v>
          </cell>
          <cell r="CC80">
            <v>0</v>
          </cell>
          <cell r="CD80">
            <v>-9</v>
          </cell>
          <cell r="CE80">
            <v>0</v>
          </cell>
          <cell r="CF80">
            <v>-1.5</v>
          </cell>
          <cell r="CG80">
            <v>0</v>
          </cell>
          <cell r="CH80">
            <v>816.29</v>
          </cell>
          <cell r="CI80">
            <v>9</v>
          </cell>
          <cell r="CJ80">
            <v>-1.5</v>
          </cell>
          <cell r="CK80">
            <v>237.04</v>
          </cell>
          <cell r="CL80">
            <v>0</v>
          </cell>
          <cell r="CM80">
            <v>620.5</v>
          </cell>
          <cell r="CN80">
            <v>189.79</v>
          </cell>
          <cell r="CO80">
            <v>13.5</v>
          </cell>
          <cell r="CP80">
            <v>823.79</v>
          </cell>
        </row>
        <row r="81">
          <cell r="B81" t="str">
            <v>0932121A</v>
          </cell>
          <cell r="C81" t="str">
            <v>LPO</v>
          </cell>
          <cell r="D81" t="str">
            <v>LPO LY</v>
          </cell>
          <cell r="E81" t="str">
            <v>SUGER</v>
          </cell>
          <cell r="F81" t="str">
            <v>ST DENIS</v>
          </cell>
          <cell r="G81" t="str">
            <v>Evelyne</v>
          </cell>
          <cell r="H81" t="str">
            <v>BATENGUEK</v>
          </cell>
          <cell r="I81" t="str">
            <v>01.57.02.65.05</v>
          </cell>
          <cell r="J81">
            <v>26</v>
          </cell>
          <cell r="K81">
            <v>593</v>
          </cell>
          <cell r="L81">
            <v>6</v>
          </cell>
          <cell r="M81">
            <v>0</v>
          </cell>
          <cell r="N81">
            <v>34.08</v>
          </cell>
          <cell r="O81">
            <v>63.5</v>
          </cell>
          <cell r="P81">
            <v>0</v>
          </cell>
          <cell r="Q81">
            <v>6.75</v>
          </cell>
          <cell r="R81">
            <v>24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231</v>
          </cell>
          <cell r="X81">
            <v>257</v>
          </cell>
          <cell r="Y81">
            <v>253</v>
          </cell>
          <cell r="Z81">
            <v>254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32</v>
          </cell>
          <cell r="AL81">
            <v>0</v>
          </cell>
          <cell r="AM81">
            <v>26</v>
          </cell>
          <cell r="AN81">
            <v>0</v>
          </cell>
          <cell r="AO81">
            <v>0</v>
          </cell>
          <cell r="AP81">
            <v>0</v>
          </cell>
          <cell r="AQ81">
            <v>995</v>
          </cell>
          <cell r="AR81">
            <v>103.58</v>
          </cell>
          <cell r="AS81">
            <v>88.75</v>
          </cell>
          <cell r="AT81">
            <v>0</v>
          </cell>
          <cell r="AU81">
            <v>183</v>
          </cell>
          <cell r="AV81">
            <v>948.76</v>
          </cell>
          <cell r="AW81">
            <v>205.57</v>
          </cell>
          <cell r="AX81">
            <v>33</v>
          </cell>
          <cell r="AY81">
            <v>1187.33</v>
          </cell>
          <cell r="AZ81">
            <v>0.17720122068763211</v>
          </cell>
          <cell r="BA81">
            <v>27</v>
          </cell>
          <cell r="BB81">
            <v>623</v>
          </cell>
          <cell r="BC81">
            <v>6</v>
          </cell>
          <cell r="BD81">
            <v>0</v>
          </cell>
          <cell r="BE81">
            <v>34.65</v>
          </cell>
          <cell r="BF81">
            <v>63.5</v>
          </cell>
          <cell r="BG81">
            <v>0</v>
          </cell>
          <cell r="BH81">
            <v>6.75</v>
          </cell>
          <cell r="BI81">
            <v>24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269.5</v>
          </cell>
          <cell r="BO81">
            <v>257</v>
          </cell>
          <cell r="BP81">
            <v>253</v>
          </cell>
          <cell r="BQ81">
            <v>254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32</v>
          </cell>
          <cell r="CC81">
            <v>0</v>
          </cell>
          <cell r="CD81">
            <v>26</v>
          </cell>
          <cell r="CE81">
            <v>0</v>
          </cell>
          <cell r="CF81">
            <v>2.5</v>
          </cell>
          <cell r="CG81">
            <v>0</v>
          </cell>
          <cell r="CH81">
            <v>1033.5</v>
          </cell>
          <cell r="CI81">
            <v>104.14999999999999</v>
          </cell>
          <cell r="CJ81">
            <v>91.25</v>
          </cell>
          <cell r="CK81">
            <v>0</v>
          </cell>
          <cell r="CL81">
            <v>183</v>
          </cell>
          <cell r="CM81">
            <v>957.7</v>
          </cell>
          <cell r="CN81">
            <v>245.7</v>
          </cell>
          <cell r="CO81">
            <v>25.5</v>
          </cell>
          <cell r="CP81">
            <v>1228.8999999999999</v>
          </cell>
        </row>
        <row r="82">
          <cell r="B82" t="str">
            <v>0931737H</v>
          </cell>
          <cell r="C82" t="str">
            <v>LP</v>
          </cell>
          <cell r="D82" t="str">
            <v>SEP</v>
          </cell>
          <cell r="E82" t="str">
            <v>LYCEE ALEMBERT</v>
          </cell>
          <cell r="F82" t="str">
            <v>AUBERVILLIERS</v>
          </cell>
          <cell r="G82" t="str">
            <v>Evelyne</v>
          </cell>
          <cell r="H82" t="str">
            <v>BATENGUEK</v>
          </cell>
          <cell r="I82" t="str">
            <v>01.57.02.65.05</v>
          </cell>
          <cell r="J82">
            <v>25</v>
          </cell>
          <cell r="K82">
            <v>564</v>
          </cell>
          <cell r="L82">
            <v>12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35</v>
          </cell>
          <cell r="AD82">
            <v>0</v>
          </cell>
          <cell r="AE82">
            <v>0</v>
          </cell>
          <cell r="AF82">
            <v>0</v>
          </cell>
          <cell r="AG82">
            <v>307.7</v>
          </cell>
          <cell r="AH82">
            <v>383.72</v>
          </cell>
          <cell r="AI82">
            <v>314.89999999999998</v>
          </cell>
          <cell r="AJ82">
            <v>0</v>
          </cell>
          <cell r="AK82">
            <v>5</v>
          </cell>
          <cell r="AL82">
            <v>0</v>
          </cell>
          <cell r="AM82">
            <v>1</v>
          </cell>
          <cell r="AN82">
            <v>2</v>
          </cell>
          <cell r="AO82">
            <v>0</v>
          </cell>
          <cell r="AP82">
            <v>0</v>
          </cell>
          <cell r="AQ82">
            <v>1041.32</v>
          </cell>
          <cell r="AR82">
            <v>12</v>
          </cell>
          <cell r="AS82">
            <v>8</v>
          </cell>
          <cell r="AT82">
            <v>230.4</v>
          </cell>
          <cell r="AU82">
            <v>0</v>
          </cell>
          <cell r="AV82">
            <v>926.04000000000019</v>
          </cell>
          <cell r="AW82">
            <v>123.28</v>
          </cell>
          <cell r="AX82">
            <v>12</v>
          </cell>
          <cell r="AY82">
            <v>1061.3200000000002</v>
          </cell>
          <cell r="AZ82">
            <v>0.125841236972426</v>
          </cell>
          <cell r="BA82">
            <v>25</v>
          </cell>
          <cell r="BB82">
            <v>581</v>
          </cell>
          <cell r="BC82">
            <v>12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35</v>
          </cell>
          <cell r="BU82">
            <v>0</v>
          </cell>
          <cell r="BV82">
            <v>0</v>
          </cell>
          <cell r="BW82">
            <v>0</v>
          </cell>
          <cell r="BX82">
            <v>313.33</v>
          </cell>
          <cell r="BY82">
            <v>388.96000000000004</v>
          </cell>
          <cell r="BZ82">
            <v>339.65</v>
          </cell>
          <cell r="CA82">
            <v>0</v>
          </cell>
          <cell r="CB82">
            <v>5</v>
          </cell>
          <cell r="CC82">
            <v>0</v>
          </cell>
          <cell r="CD82">
            <v>1</v>
          </cell>
          <cell r="CE82">
            <v>2</v>
          </cell>
          <cell r="CF82">
            <v>0</v>
          </cell>
          <cell r="CG82">
            <v>0</v>
          </cell>
          <cell r="CH82">
            <v>1076.9399999999998</v>
          </cell>
          <cell r="CI82">
            <v>12</v>
          </cell>
          <cell r="CJ82">
            <v>8</v>
          </cell>
          <cell r="CK82">
            <v>274.27999999999997</v>
          </cell>
          <cell r="CL82">
            <v>0</v>
          </cell>
          <cell r="CM82">
            <v>928.00000000000023</v>
          </cell>
          <cell r="CN82">
            <v>156.94</v>
          </cell>
          <cell r="CO82">
            <v>12</v>
          </cell>
          <cell r="CP82">
            <v>1096.94</v>
          </cell>
        </row>
        <row r="83">
          <cell r="B83" t="str">
            <v>0932122B</v>
          </cell>
          <cell r="C83" t="str">
            <v>LPO</v>
          </cell>
          <cell r="D83" t="str">
            <v>LPO LY</v>
          </cell>
          <cell r="E83" t="str">
            <v>D'ALEMBERT</v>
          </cell>
          <cell r="F83" t="str">
            <v>AUBERVILLIERS</v>
          </cell>
          <cell r="G83" t="str">
            <v>Evelyne</v>
          </cell>
          <cell r="H83" t="str">
            <v>BATENGUEK</v>
          </cell>
          <cell r="I83" t="str">
            <v>01.57.02.65.05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/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</row>
        <row r="84">
          <cell r="B84" t="str">
            <v>0931950P</v>
          </cell>
          <cell r="C84" t="str">
            <v>LP</v>
          </cell>
          <cell r="D84" t="str">
            <v>SEP</v>
          </cell>
          <cell r="E84" t="str">
            <v>LYCEE ANDRE SABATIER</v>
          </cell>
          <cell r="F84" t="str">
            <v>BOBIGNY</v>
          </cell>
          <cell r="G84" t="str">
            <v>Evelyne</v>
          </cell>
          <cell r="H84" t="str">
            <v>BATENGUEK</v>
          </cell>
          <cell r="I84" t="str">
            <v>01.57.02.65.05</v>
          </cell>
          <cell r="J84">
            <v>26</v>
          </cell>
          <cell r="K84">
            <v>588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2</v>
          </cell>
          <cell r="U84">
            <v>0</v>
          </cell>
          <cell r="V84">
            <v>21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22</v>
          </cell>
          <cell r="AE84">
            <v>216</v>
          </cell>
          <cell r="AF84">
            <v>203</v>
          </cell>
          <cell r="AG84">
            <v>238.3</v>
          </cell>
          <cell r="AH84">
            <v>235.8</v>
          </cell>
          <cell r="AI84">
            <v>217.1</v>
          </cell>
          <cell r="AJ84">
            <v>20</v>
          </cell>
          <cell r="AK84">
            <v>12</v>
          </cell>
          <cell r="AL84">
            <v>0</v>
          </cell>
          <cell r="AM84">
            <v>7</v>
          </cell>
          <cell r="AN84">
            <v>0</v>
          </cell>
          <cell r="AO84">
            <v>0</v>
          </cell>
          <cell r="AP84">
            <v>0</v>
          </cell>
          <cell r="AQ84">
            <v>1172.2</v>
          </cell>
          <cell r="AR84">
            <v>9</v>
          </cell>
          <cell r="AS84">
            <v>22</v>
          </cell>
          <cell r="AT84">
            <v>341.7</v>
          </cell>
          <cell r="AU84">
            <v>0</v>
          </cell>
          <cell r="AV84">
            <v>1056.0699999999997</v>
          </cell>
          <cell r="AW84">
            <v>133.13</v>
          </cell>
          <cell r="AX84">
            <v>14</v>
          </cell>
          <cell r="AY84">
            <v>1203.1999999999998</v>
          </cell>
          <cell r="AZ84">
            <v>9.9789324502418647E-2</v>
          </cell>
          <cell r="BA84">
            <v>26</v>
          </cell>
          <cell r="BB84">
            <v>588</v>
          </cell>
          <cell r="BC84">
            <v>9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2</v>
          </cell>
          <cell r="BL84">
            <v>0</v>
          </cell>
          <cell r="BM84">
            <v>21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22</v>
          </cell>
          <cell r="BV84">
            <v>216</v>
          </cell>
          <cell r="BW84">
            <v>216</v>
          </cell>
          <cell r="BX84">
            <v>241</v>
          </cell>
          <cell r="BY84">
            <v>238.5</v>
          </cell>
          <cell r="BZ84">
            <v>234.65</v>
          </cell>
          <cell r="CA84">
            <v>20</v>
          </cell>
          <cell r="CB84">
            <v>12</v>
          </cell>
          <cell r="CC84">
            <v>0</v>
          </cell>
          <cell r="CD84">
            <v>7</v>
          </cell>
          <cell r="CE84">
            <v>0</v>
          </cell>
          <cell r="CF84">
            <v>5</v>
          </cell>
          <cell r="CG84">
            <v>0</v>
          </cell>
          <cell r="CH84">
            <v>1208.1500000000001</v>
          </cell>
          <cell r="CI84">
            <v>9</v>
          </cell>
          <cell r="CJ84">
            <v>27</v>
          </cell>
          <cell r="CK84">
            <v>377.65</v>
          </cell>
          <cell r="CL84">
            <v>0</v>
          </cell>
          <cell r="CM84">
            <v>1064.8999999999996</v>
          </cell>
          <cell r="CN84">
            <v>165.25</v>
          </cell>
          <cell r="CO84">
            <v>14</v>
          </cell>
          <cell r="CP84">
            <v>1244.1499999999999</v>
          </cell>
        </row>
        <row r="85">
          <cell r="B85" t="str">
            <v>0932123C</v>
          </cell>
          <cell r="C85" t="str">
            <v>LPO</v>
          </cell>
          <cell r="D85" t="str">
            <v>LPO LY</v>
          </cell>
          <cell r="E85" t="str">
            <v>ANDRE SABATIER</v>
          </cell>
          <cell r="F85" t="str">
            <v>BOBIGNY</v>
          </cell>
          <cell r="G85" t="str">
            <v>Evelyne</v>
          </cell>
          <cell r="H85" t="str">
            <v>BATENGUEK</v>
          </cell>
          <cell r="I85" t="str">
            <v>01.57.02.65.05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/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</row>
        <row r="86">
          <cell r="B86" t="str">
            <v>0931431A</v>
          </cell>
          <cell r="C86" t="str">
            <v>SEP</v>
          </cell>
          <cell r="D86" t="str">
            <v>SEP</v>
          </cell>
          <cell r="E86" t="str">
            <v>LYCEE FRANCOIS RABELAIS</v>
          </cell>
          <cell r="F86" t="str">
            <v>DUGNY</v>
          </cell>
          <cell r="G86" t="str">
            <v>Evelyne</v>
          </cell>
          <cell r="H86" t="str">
            <v>BATENGUEK</v>
          </cell>
          <cell r="I86" t="str">
            <v>01.57.02.65.05</v>
          </cell>
          <cell r="J86">
            <v>21</v>
          </cell>
          <cell r="K86">
            <v>446</v>
          </cell>
          <cell r="L86">
            <v>6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4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22</v>
          </cell>
          <cell r="AE86">
            <v>216</v>
          </cell>
          <cell r="AF86">
            <v>208.5</v>
          </cell>
          <cell r="AG86">
            <v>142.58000000000001</v>
          </cell>
          <cell r="AH86">
            <v>126.9</v>
          </cell>
          <cell r="AI86">
            <v>123.38</v>
          </cell>
          <cell r="AJ86">
            <v>62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244.5</v>
          </cell>
          <cell r="AR86">
            <v>37.25</v>
          </cell>
          <cell r="AS86">
            <v>23</v>
          </cell>
          <cell r="AT86">
            <v>0</v>
          </cell>
          <cell r="AU86">
            <v>0</v>
          </cell>
          <cell r="AV86">
            <v>716.17000000000007</v>
          </cell>
          <cell r="AW86">
            <v>189.19</v>
          </cell>
          <cell r="AX86">
            <v>6</v>
          </cell>
          <cell r="AY86">
            <v>911.36000000000013</v>
          </cell>
          <cell r="AZ86">
            <v>0.20393356717374994</v>
          </cell>
          <cell r="BA86">
            <v>20</v>
          </cell>
          <cell r="BB86">
            <v>446</v>
          </cell>
          <cell r="BC86">
            <v>6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4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31</v>
          </cell>
          <cell r="BV86">
            <v>216</v>
          </cell>
          <cell r="BW86">
            <v>208.5</v>
          </cell>
          <cell r="BX86">
            <v>142.58000000000001</v>
          </cell>
          <cell r="BY86">
            <v>126.9</v>
          </cell>
          <cell r="BZ86">
            <v>123.38</v>
          </cell>
          <cell r="CA86">
            <v>45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227.5</v>
          </cell>
          <cell r="CI86">
            <v>37.25</v>
          </cell>
          <cell r="CJ86">
            <v>32</v>
          </cell>
          <cell r="CK86">
            <v>0</v>
          </cell>
          <cell r="CL86">
            <v>0</v>
          </cell>
          <cell r="CM86">
            <v>710.50000000000011</v>
          </cell>
          <cell r="CN86">
            <v>186.85999999999999</v>
          </cell>
          <cell r="CO86">
            <v>6</v>
          </cell>
          <cell r="CP86">
            <v>903.36000000000013</v>
          </cell>
        </row>
        <row r="87">
          <cell r="B87" t="str">
            <v>0932126F</v>
          </cell>
          <cell r="C87" t="str">
            <v>LPO</v>
          </cell>
          <cell r="D87" t="str">
            <v>LPO LY</v>
          </cell>
          <cell r="E87" t="str">
            <v>FRANCOIS RABELAIS</v>
          </cell>
          <cell r="F87" t="str">
            <v>DUGNY</v>
          </cell>
          <cell r="G87" t="str">
            <v>Evelyne</v>
          </cell>
          <cell r="H87" t="str">
            <v>BATENGUEK</v>
          </cell>
          <cell r="I87" t="str">
            <v>01.57.02.65.05</v>
          </cell>
          <cell r="J87">
            <v>7</v>
          </cell>
          <cell r="K87">
            <v>152</v>
          </cell>
          <cell r="L87">
            <v>0</v>
          </cell>
          <cell r="M87">
            <v>0</v>
          </cell>
          <cell r="N87">
            <v>8</v>
          </cell>
          <cell r="O87">
            <v>29.25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</v>
          </cell>
          <cell r="V87">
            <v>0</v>
          </cell>
          <cell r="W87">
            <v>42.5</v>
          </cell>
          <cell r="X87">
            <v>44</v>
          </cell>
          <cell r="Y87">
            <v>41</v>
          </cell>
          <cell r="Z87">
            <v>117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6</v>
          </cell>
          <cell r="AL87">
            <v>0</v>
          </cell>
          <cell r="AM87">
            <v>14</v>
          </cell>
          <cell r="AN87">
            <v>0</v>
          </cell>
          <cell r="AO87">
            <v>0</v>
          </cell>
          <cell r="AP87">
            <v>0</v>
          </cell>
          <cell r="AQ87">
            <v>900.36</v>
          </cell>
          <cell r="AR87">
            <v>6</v>
          </cell>
          <cell r="AS87">
            <v>5</v>
          </cell>
          <cell r="AT87">
            <v>237.86</v>
          </cell>
          <cell r="AU87">
            <v>0</v>
          </cell>
          <cell r="AV87">
            <v>245.38</v>
          </cell>
          <cell r="AW87">
            <v>48.37</v>
          </cell>
          <cell r="AX87">
            <v>11</v>
          </cell>
          <cell r="AY87">
            <v>304.75</v>
          </cell>
          <cell r="AZ87">
            <v>0.15872247454797361</v>
          </cell>
          <cell r="BA87">
            <v>7</v>
          </cell>
          <cell r="BB87">
            <v>152</v>
          </cell>
          <cell r="BC87">
            <v>0</v>
          </cell>
          <cell r="BD87">
            <v>1</v>
          </cell>
          <cell r="BE87">
            <v>8.1999999999999993</v>
          </cell>
          <cell r="BF87">
            <v>29.25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2</v>
          </cell>
          <cell r="BL87">
            <v>3</v>
          </cell>
          <cell r="BM87">
            <v>0</v>
          </cell>
          <cell r="BN87">
            <v>42.5</v>
          </cell>
          <cell r="BO87">
            <v>44</v>
          </cell>
          <cell r="BP87">
            <v>41</v>
          </cell>
          <cell r="BQ87">
            <v>117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6</v>
          </cell>
          <cell r="CC87">
            <v>0</v>
          </cell>
          <cell r="CD87">
            <v>14</v>
          </cell>
          <cell r="CE87">
            <v>0</v>
          </cell>
          <cell r="CF87">
            <v>0</v>
          </cell>
          <cell r="CG87">
            <v>0</v>
          </cell>
          <cell r="CH87">
            <v>900.36</v>
          </cell>
          <cell r="CI87">
            <v>6.2</v>
          </cell>
          <cell r="CJ87">
            <v>8</v>
          </cell>
          <cell r="CK87">
            <v>237.86</v>
          </cell>
          <cell r="CL87">
            <v>0</v>
          </cell>
          <cell r="CM87">
            <v>238.79999999999998</v>
          </cell>
          <cell r="CN87">
            <v>58.15</v>
          </cell>
          <cell r="CO87">
            <v>11</v>
          </cell>
          <cell r="CP87">
            <v>307.95</v>
          </cell>
        </row>
        <row r="88">
          <cell r="B88" t="str">
            <v>0931388D</v>
          </cell>
          <cell r="C88" t="str">
            <v>LP</v>
          </cell>
          <cell r="D88" t="str">
            <v>SEP</v>
          </cell>
          <cell r="E88" t="str">
            <v>LYCEE APPLICATION ENNA</v>
          </cell>
          <cell r="F88" t="str">
            <v>ST DENIS</v>
          </cell>
          <cell r="G88" t="str">
            <v>Evelyne</v>
          </cell>
          <cell r="H88" t="str">
            <v>BATENGUEK</v>
          </cell>
          <cell r="I88" t="str">
            <v>01.57.02.65.05</v>
          </cell>
          <cell r="J88">
            <v>19</v>
          </cell>
          <cell r="K88">
            <v>440</v>
          </cell>
          <cell r="L88">
            <v>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91</v>
          </cell>
          <cell r="AF88">
            <v>91</v>
          </cell>
          <cell r="AG88">
            <v>246.89</v>
          </cell>
          <cell r="AH88">
            <v>247.43</v>
          </cell>
          <cell r="AI88">
            <v>239.25</v>
          </cell>
          <cell r="AJ88">
            <v>0</v>
          </cell>
          <cell r="AK88">
            <v>20</v>
          </cell>
          <cell r="AL88">
            <v>0</v>
          </cell>
          <cell r="AM88">
            <v>4</v>
          </cell>
          <cell r="AN88">
            <v>0</v>
          </cell>
          <cell r="AO88">
            <v>0</v>
          </cell>
          <cell r="AP88">
            <v>0</v>
          </cell>
          <cell r="AQ88">
            <v>915.57</v>
          </cell>
          <cell r="AR88">
            <v>9</v>
          </cell>
          <cell r="AS88">
            <v>24</v>
          </cell>
          <cell r="AT88">
            <v>279.72000000000003</v>
          </cell>
          <cell r="AU88">
            <v>0</v>
          </cell>
          <cell r="AV88">
            <v>765.43</v>
          </cell>
          <cell r="AW88">
            <v>171.14</v>
          </cell>
          <cell r="AX88">
            <v>12</v>
          </cell>
          <cell r="AY88">
            <v>948.56999999999994</v>
          </cell>
          <cell r="AZ88">
            <v>0.16637408536052151</v>
          </cell>
          <cell r="BA88">
            <v>19</v>
          </cell>
          <cell r="BB88">
            <v>440</v>
          </cell>
          <cell r="BC88">
            <v>9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2</v>
          </cell>
          <cell r="BV88">
            <v>91</v>
          </cell>
          <cell r="BW88">
            <v>91</v>
          </cell>
          <cell r="BX88">
            <v>246.89</v>
          </cell>
          <cell r="BY88">
            <v>247.43</v>
          </cell>
          <cell r="BZ88">
            <v>239.25</v>
          </cell>
          <cell r="CA88">
            <v>0</v>
          </cell>
          <cell r="CB88">
            <v>20</v>
          </cell>
          <cell r="CC88">
            <v>0</v>
          </cell>
          <cell r="CD88">
            <v>4</v>
          </cell>
          <cell r="CE88">
            <v>0</v>
          </cell>
          <cell r="CF88">
            <v>0</v>
          </cell>
          <cell r="CG88">
            <v>0</v>
          </cell>
          <cell r="CH88">
            <v>915.57</v>
          </cell>
          <cell r="CI88">
            <v>11</v>
          </cell>
          <cell r="CJ88">
            <v>24</v>
          </cell>
          <cell r="CK88">
            <v>279.72000000000003</v>
          </cell>
          <cell r="CL88">
            <v>0</v>
          </cell>
          <cell r="CM88">
            <v>807</v>
          </cell>
          <cell r="CN88">
            <v>133.57</v>
          </cell>
          <cell r="CO88">
            <v>10</v>
          </cell>
          <cell r="CP88">
            <v>950.56999999999994</v>
          </cell>
        </row>
        <row r="89">
          <cell r="B89" t="str">
            <v>0932129J</v>
          </cell>
          <cell r="C89" t="str">
            <v>LPO</v>
          </cell>
          <cell r="D89" t="str">
            <v>LPO LY</v>
          </cell>
          <cell r="E89" t="str">
            <v>APPLICATION DE L'ENNA</v>
          </cell>
          <cell r="F89" t="str">
            <v xml:space="preserve">SAINT DENIS </v>
          </cell>
          <cell r="G89" t="str">
            <v>Evelyne</v>
          </cell>
          <cell r="H89" t="str">
            <v>BATENGUEK</v>
          </cell>
          <cell r="I89" t="str">
            <v>01.57.02.65.05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/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B90" t="str">
            <v>0930540G</v>
          </cell>
          <cell r="C90" t="str">
            <v>LP</v>
          </cell>
          <cell r="D90" t="str">
            <v>SEP</v>
          </cell>
          <cell r="E90" t="str">
            <v>LYCEE PAUL LE ROLLAND</v>
          </cell>
          <cell r="F90" t="str">
            <v>DRANCY</v>
          </cell>
          <cell r="G90" t="str">
            <v>Evelyne</v>
          </cell>
          <cell r="H90" t="str">
            <v>BATENGUEK</v>
          </cell>
          <cell r="I90" t="str">
            <v>01.57.02.65.05</v>
          </cell>
          <cell r="J90">
            <v>13</v>
          </cell>
          <cell r="K90">
            <v>294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22</v>
          </cell>
          <cell r="AE90">
            <v>54</v>
          </cell>
          <cell r="AF90">
            <v>54</v>
          </cell>
          <cell r="AG90">
            <v>143.93</v>
          </cell>
          <cell r="AH90">
            <v>142.43</v>
          </cell>
          <cell r="AI90">
            <v>139.58000000000001</v>
          </cell>
          <cell r="AJ90">
            <v>0</v>
          </cell>
          <cell r="AK90">
            <v>0</v>
          </cell>
          <cell r="AL90">
            <v>0</v>
          </cell>
          <cell r="AM90">
            <v>10</v>
          </cell>
          <cell r="AN90">
            <v>0</v>
          </cell>
          <cell r="AO90">
            <v>0</v>
          </cell>
          <cell r="AP90">
            <v>0</v>
          </cell>
          <cell r="AQ90">
            <v>572.94000000000005</v>
          </cell>
          <cell r="AR90">
            <v>6</v>
          </cell>
          <cell r="AS90">
            <v>11</v>
          </cell>
          <cell r="AT90">
            <v>176.44</v>
          </cell>
          <cell r="AU90">
            <v>0</v>
          </cell>
          <cell r="AV90">
            <v>497.90000000000003</v>
          </cell>
          <cell r="AW90">
            <v>91.04</v>
          </cell>
          <cell r="AX90">
            <v>1</v>
          </cell>
          <cell r="AY90">
            <v>589.94000000000005</v>
          </cell>
          <cell r="AZ90">
            <v>0.13466400353837554</v>
          </cell>
          <cell r="BA90">
            <v>13</v>
          </cell>
          <cell r="BB90">
            <v>294</v>
          </cell>
          <cell r="BC90">
            <v>6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18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22</v>
          </cell>
          <cell r="BV90">
            <v>54</v>
          </cell>
          <cell r="BW90">
            <v>54</v>
          </cell>
          <cell r="BX90">
            <v>143.93</v>
          </cell>
          <cell r="BY90">
            <v>142.43</v>
          </cell>
          <cell r="BZ90">
            <v>139.58000000000001</v>
          </cell>
          <cell r="CA90">
            <v>0</v>
          </cell>
          <cell r="CB90">
            <v>0</v>
          </cell>
          <cell r="CC90">
            <v>0</v>
          </cell>
          <cell r="CD90">
            <v>10</v>
          </cell>
          <cell r="CE90">
            <v>0</v>
          </cell>
          <cell r="CF90">
            <v>0</v>
          </cell>
          <cell r="CG90">
            <v>0</v>
          </cell>
          <cell r="CH90">
            <v>572.94000000000005</v>
          </cell>
          <cell r="CI90">
            <v>6</v>
          </cell>
          <cell r="CJ90">
            <v>11</v>
          </cell>
          <cell r="CK90">
            <v>176.44</v>
          </cell>
          <cell r="CL90">
            <v>0</v>
          </cell>
          <cell r="CM90">
            <v>454.00000000000006</v>
          </cell>
          <cell r="CN90">
            <v>134.94</v>
          </cell>
          <cell r="CO90">
            <v>1</v>
          </cell>
          <cell r="CP90">
            <v>589.94000000000005</v>
          </cell>
        </row>
        <row r="91">
          <cell r="B91" t="str">
            <v>0932229T</v>
          </cell>
          <cell r="C91" t="str">
            <v>LPO</v>
          </cell>
          <cell r="D91" t="str">
            <v>LPO</v>
          </cell>
          <cell r="E91" t="str">
            <v>PAUL LE ROLLAND</v>
          </cell>
          <cell r="F91" t="str">
            <v>DRANCY</v>
          </cell>
          <cell r="G91" t="str">
            <v>Evelyne</v>
          </cell>
          <cell r="H91" t="str">
            <v>BATENGUEK</v>
          </cell>
          <cell r="I91" t="str">
            <v>01.57.02.65.05</v>
          </cell>
          <cell r="J91">
            <v>10</v>
          </cell>
          <cell r="K91">
            <v>240</v>
          </cell>
          <cell r="L91">
            <v>0</v>
          </cell>
          <cell r="M91">
            <v>0</v>
          </cell>
          <cell r="N91">
            <v>19.86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77</v>
          </cell>
          <cell r="X91">
            <v>152.5</v>
          </cell>
          <cell r="Y91">
            <v>163.5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9</v>
          </cell>
          <cell r="AL91">
            <v>0</v>
          </cell>
          <cell r="AM91">
            <v>3</v>
          </cell>
          <cell r="AN91">
            <v>0</v>
          </cell>
          <cell r="AO91">
            <v>0</v>
          </cell>
          <cell r="AP91">
            <v>0</v>
          </cell>
          <cell r="AQ91">
            <v>393</v>
          </cell>
          <cell r="AR91">
            <v>19.86</v>
          </cell>
          <cell r="AS91">
            <v>12</v>
          </cell>
          <cell r="AT91">
            <v>0</v>
          </cell>
          <cell r="AU91">
            <v>95</v>
          </cell>
          <cell r="AV91">
            <v>327.88</v>
          </cell>
          <cell r="AW91">
            <v>83.98</v>
          </cell>
          <cell r="AX91">
            <v>13</v>
          </cell>
          <cell r="AY91">
            <v>424.86</v>
          </cell>
          <cell r="AZ91">
            <v>0.2066948149630792</v>
          </cell>
          <cell r="BA91">
            <v>10</v>
          </cell>
          <cell r="BB91">
            <v>240</v>
          </cell>
          <cell r="BC91">
            <v>0</v>
          </cell>
          <cell r="BD91">
            <v>0</v>
          </cell>
          <cell r="BE91">
            <v>22.57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77</v>
          </cell>
          <cell r="BO91">
            <v>195.5</v>
          </cell>
          <cell r="BP91">
            <v>163.5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9</v>
          </cell>
          <cell r="CC91">
            <v>0</v>
          </cell>
          <cell r="CD91">
            <v>3</v>
          </cell>
          <cell r="CE91">
            <v>0</v>
          </cell>
          <cell r="CF91">
            <v>0</v>
          </cell>
          <cell r="CG91">
            <v>0</v>
          </cell>
          <cell r="CH91">
            <v>436</v>
          </cell>
          <cell r="CI91">
            <v>22.57</v>
          </cell>
          <cell r="CJ91">
            <v>12</v>
          </cell>
          <cell r="CK91">
            <v>0</v>
          </cell>
          <cell r="CL91">
            <v>95</v>
          </cell>
          <cell r="CM91">
            <v>339.95</v>
          </cell>
          <cell r="CN91">
            <v>117.62</v>
          </cell>
          <cell r="CO91">
            <v>13</v>
          </cell>
          <cell r="CP91">
            <v>470.57</v>
          </cell>
        </row>
        <row r="92">
          <cell r="B92" t="str">
            <v>0932377D</v>
          </cell>
          <cell r="C92" t="str">
            <v>AUTRE</v>
          </cell>
          <cell r="D92" t="str">
            <v>LYC</v>
          </cell>
          <cell r="E92" t="str">
            <v>EXP AUTO-ECOLE ST DENIS</v>
          </cell>
          <cell r="F92" t="str">
            <v>ST DENIS</v>
          </cell>
          <cell r="G92" t="str">
            <v>Evelyne</v>
          </cell>
          <cell r="H92" t="str">
            <v>BATENGUEK</v>
          </cell>
          <cell r="I92" t="str">
            <v>01.57.02.65.05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95</v>
          </cell>
          <cell r="AQ92">
            <v>95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62.25</v>
          </cell>
          <cell r="AW92">
            <v>32.75</v>
          </cell>
          <cell r="AX92">
            <v>0</v>
          </cell>
          <cell r="AY92">
            <v>95</v>
          </cell>
          <cell r="AZ92">
            <v>0.34210526315789475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95</v>
          </cell>
          <cell r="CH92">
            <v>95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44</v>
          </cell>
          <cell r="CN92">
            <v>51</v>
          </cell>
          <cell r="CO92">
            <v>0</v>
          </cell>
          <cell r="CP92">
            <v>95</v>
          </cell>
        </row>
        <row r="93">
          <cell r="B93" t="str">
            <v>0932463X</v>
          </cell>
          <cell r="C93" t="str">
            <v>AUTRE</v>
          </cell>
          <cell r="D93" t="str">
            <v>EXP</v>
          </cell>
          <cell r="E93" t="str">
            <v>MICROLYCEE DE SEINE ST DENIS</v>
          </cell>
          <cell r="F93" t="str">
            <v>LE BOURGET</v>
          </cell>
          <cell r="G93" t="str">
            <v>Evelyne</v>
          </cell>
          <cell r="H93" t="str">
            <v>BATENGUEK</v>
          </cell>
          <cell r="I93" t="str">
            <v>01.57.02.65.05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138</v>
          </cell>
          <cell r="AQ93">
            <v>138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122.91</v>
          </cell>
          <cell r="AW93">
            <v>15.09</v>
          </cell>
          <cell r="AX93">
            <v>0</v>
          </cell>
          <cell r="AY93">
            <v>138</v>
          </cell>
          <cell r="AZ93">
            <v>0.12807367149758453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139.5</v>
          </cell>
          <cell r="CH93">
            <v>139.5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134.5</v>
          </cell>
          <cell r="CN93">
            <v>5</v>
          </cell>
          <cell r="CO93">
            <v>0</v>
          </cell>
          <cell r="CP93">
            <v>139.5</v>
          </cell>
        </row>
        <row r="94">
          <cell r="B94" t="str">
            <v>0932577W</v>
          </cell>
          <cell r="C94" t="str">
            <v>LYC</v>
          </cell>
          <cell r="D94" t="str">
            <v>LGT</v>
          </cell>
          <cell r="E94" t="str">
            <v>DU BOURGET</v>
          </cell>
          <cell r="F94" t="str">
            <v>LE BOURGET</v>
          </cell>
          <cell r="G94" t="str">
            <v>Evelyne</v>
          </cell>
          <cell r="H94" t="str">
            <v>BATENGUEK</v>
          </cell>
          <cell r="I94" t="str">
            <v>01.57.02.65.05</v>
          </cell>
          <cell r="J94">
            <v>21</v>
          </cell>
          <cell r="K94">
            <v>730</v>
          </cell>
          <cell r="L94">
            <v>6</v>
          </cell>
          <cell r="M94">
            <v>0</v>
          </cell>
          <cell r="N94">
            <v>38.299999999999997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269.5</v>
          </cell>
          <cell r="X94">
            <v>257</v>
          </cell>
          <cell r="Y94">
            <v>262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12</v>
          </cell>
          <cell r="AL94">
            <v>0</v>
          </cell>
          <cell r="AM94">
            <v>5</v>
          </cell>
          <cell r="AN94">
            <v>0</v>
          </cell>
          <cell r="AO94">
            <v>0</v>
          </cell>
          <cell r="AP94">
            <v>0</v>
          </cell>
          <cell r="AQ94">
            <v>788.5</v>
          </cell>
          <cell r="AR94">
            <v>44.3</v>
          </cell>
          <cell r="AS94">
            <v>17</v>
          </cell>
          <cell r="AT94">
            <v>0</v>
          </cell>
          <cell r="AU94">
            <v>199</v>
          </cell>
          <cell r="AV94">
            <v>742.48</v>
          </cell>
          <cell r="AW94">
            <v>93.32</v>
          </cell>
          <cell r="AX94">
            <v>14</v>
          </cell>
          <cell r="AY94">
            <v>849.8</v>
          </cell>
          <cell r="AZ94">
            <v>9.9692247029488451E-2</v>
          </cell>
          <cell r="BA94">
            <v>21</v>
          </cell>
          <cell r="BB94">
            <v>730</v>
          </cell>
          <cell r="BC94">
            <v>9</v>
          </cell>
          <cell r="BD94">
            <v>1</v>
          </cell>
          <cell r="BE94">
            <v>38.299999999999997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269.5</v>
          </cell>
          <cell r="BO94">
            <v>258.62</v>
          </cell>
          <cell r="BP94">
            <v>262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12</v>
          </cell>
          <cell r="CC94">
            <v>0</v>
          </cell>
          <cell r="CD94">
            <v>5</v>
          </cell>
          <cell r="CE94">
            <v>0</v>
          </cell>
          <cell r="CF94">
            <v>20</v>
          </cell>
          <cell r="CG94">
            <v>0</v>
          </cell>
          <cell r="CH94">
            <v>804</v>
          </cell>
          <cell r="CI94">
            <v>48.419999999999995</v>
          </cell>
          <cell r="CJ94">
            <v>23</v>
          </cell>
          <cell r="CK94">
            <v>0</v>
          </cell>
          <cell r="CL94">
            <v>199</v>
          </cell>
          <cell r="CM94">
            <v>745.65</v>
          </cell>
          <cell r="CN94">
            <v>109.77</v>
          </cell>
          <cell r="CO94">
            <v>20</v>
          </cell>
          <cell r="CP94">
            <v>875.42</v>
          </cell>
        </row>
        <row r="95">
          <cell r="B95" t="str">
            <v>0932667U</v>
          </cell>
          <cell r="C95" t="str">
            <v>LPO</v>
          </cell>
          <cell r="D95" t="str">
            <v>LPO</v>
          </cell>
          <cell r="E95" t="str">
            <v>PLAINE COMMUNE</v>
          </cell>
          <cell r="F95" t="str">
            <v>ST DENIS</v>
          </cell>
          <cell r="G95" t="str">
            <v>Evelyne</v>
          </cell>
          <cell r="H95" t="str">
            <v>BATENGUEK</v>
          </cell>
          <cell r="I95" t="str">
            <v>01.57.02.65.05</v>
          </cell>
          <cell r="J95">
            <v>38</v>
          </cell>
          <cell r="K95">
            <v>1167</v>
          </cell>
          <cell r="L95">
            <v>12</v>
          </cell>
          <cell r="M95">
            <v>0</v>
          </cell>
          <cell r="N95">
            <v>40.590000000000003</v>
          </cell>
          <cell r="O95">
            <v>32.75</v>
          </cell>
          <cell r="P95">
            <v>0</v>
          </cell>
          <cell r="Q95">
            <v>6.75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269.5</v>
          </cell>
          <cell r="X95">
            <v>293</v>
          </cell>
          <cell r="Y95">
            <v>331</v>
          </cell>
          <cell r="Z95">
            <v>131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150</v>
          </cell>
          <cell r="AH95">
            <v>148.5</v>
          </cell>
          <cell r="AI95">
            <v>144.97999999999999</v>
          </cell>
          <cell r="AJ95">
            <v>54</v>
          </cell>
          <cell r="AK95">
            <v>26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1521.98</v>
          </cell>
          <cell r="AR95">
            <v>85.34</v>
          </cell>
          <cell r="AS95">
            <v>32.75</v>
          </cell>
          <cell r="AT95">
            <v>159.97999999999999</v>
          </cell>
          <cell r="AU95">
            <v>226</v>
          </cell>
          <cell r="AV95">
            <v>1444.5000000000002</v>
          </cell>
          <cell r="AW95">
            <v>168.57</v>
          </cell>
          <cell r="AX95">
            <v>27</v>
          </cell>
          <cell r="AY95">
            <v>1640.0700000000002</v>
          </cell>
          <cell r="AZ95">
            <v>9.8098552917900983E-2</v>
          </cell>
          <cell r="BA95">
            <v>38</v>
          </cell>
          <cell r="BB95">
            <v>1171</v>
          </cell>
          <cell r="BC95">
            <v>12</v>
          </cell>
          <cell r="BD95">
            <v>2</v>
          </cell>
          <cell r="BE95">
            <v>40.760000000000005</v>
          </cell>
          <cell r="BF95">
            <v>32.75</v>
          </cell>
          <cell r="BG95">
            <v>0</v>
          </cell>
          <cell r="BH95">
            <v>6.75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269.5</v>
          </cell>
          <cell r="BO95">
            <v>294.5</v>
          </cell>
          <cell r="BP95">
            <v>332</v>
          </cell>
          <cell r="BQ95">
            <v>131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150</v>
          </cell>
          <cell r="BY95">
            <v>148.5</v>
          </cell>
          <cell r="BZ95">
            <v>144.97999999999999</v>
          </cell>
          <cell r="CA95">
            <v>54</v>
          </cell>
          <cell r="CB95">
            <v>26</v>
          </cell>
          <cell r="CC95">
            <v>0</v>
          </cell>
          <cell r="CD95">
            <v>0</v>
          </cell>
          <cell r="CE95">
            <v>0</v>
          </cell>
          <cell r="CF95">
            <v>2</v>
          </cell>
          <cell r="CG95">
            <v>0</v>
          </cell>
          <cell r="CH95">
            <v>1524.48</v>
          </cell>
          <cell r="CI95">
            <v>87.51</v>
          </cell>
          <cell r="CJ95">
            <v>34.75</v>
          </cell>
          <cell r="CK95">
            <v>159.97999999999999</v>
          </cell>
          <cell r="CL95">
            <v>226</v>
          </cell>
          <cell r="CM95">
            <v>1435.6500000000003</v>
          </cell>
          <cell r="CN95">
            <v>184.09</v>
          </cell>
          <cell r="CO95">
            <v>27</v>
          </cell>
          <cell r="CP95">
            <v>1646.7400000000002</v>
          </cell>
        </row>
        <row r="96">
          <cell r="B96" t="str">
            <v>0932783V</v>
          </cell>
          <cell r="C96" t="str">
            <v>LYC</v>
          </cell>
          <cell r="D96" t="str">
            <v>LGT</v>
          </cell>
          <cell r="E96" t="str">
            <v>JOSEPHINE BAKER</v>
          </cell>
          <cell r="F96" t="str">
            <v>PIERREFITTE-SUR-SEINE</v>
          </cell>
          <cell r="G96" t="str">
            <v>Evelyne</v>
          </cell>
          <cell r="H96" t="str">
            <v>BATENGUEK</v>
          </cell>
          <cell r="I96" t="str">
            <v>01.57.02.65.05</v>
          </cell>
          <cell r="J96">
            <v>18</v>
          </cell>
          <cell r="K96">
            <v>619</v>
          </cell>
          <cell r="L96">
            <v>3</v>
          </cell>
          <cell r="M96">
            <v>0</v>
          </cell>
          <cell r="N96">
            <v>26.95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269.5</v>
          </cell>
          <cell r="X96">
            <v>183</v>
          </cell>
          <cell r="Y96">
            <v>177.5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45.5</v>
          </cell>
          <cell r="AH96">
            <v>0</v>
          </cell>
          <cell r="AI96">
            <v>0</v>
          </cell>
          <cell r="AJ96">
            <v>0</v>
          </cell>
          <cell r="AK96">
            <v>10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675.5</v>
          </cell>
          <cell r="AR96">
            <v>29.95</v>
          </cell>
          <cell r="AS96">
            <v>10</v>
          </cell>
          <cell r="AT96">
            <v>13.5</v>
          </cell>
          <cell r="AU96">
            <v>164</v>
          </cell>
          <cell r="AV96">
            <v>586.95000000000005</v>
          </cell>
          <cell r="AW96">
            <v>120.5</v>
          </cell>
          <cell r="AX96">
            <v>8</v>
          </cell>
          <cell r="AY96">
            <v>715.45</v>
          </cell>
          <cell r="AZ96">
            <v>0.16842546648962189</v>
          </cell>
          <cell r="BA96">
            <v>18</v>
          </cell>
          <cell r="BB96">
            <v>619</v>
          </cell>
          <cell r="BC96">
            <v>6</v>
          </cell>
          <cell r="BD96">
            <v>1</v>
          </cell>
          <cell r="BE96">
            <v>26.95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269.5</v>
          </cell>
          <cell r="BO96">
            <v>183</v>
          </cell>
          <cell r="BP96">
            <v>177.5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0</v>
          </cell>
          <cell r="BX96">
            <v>47.5</v>
          </cell>
          <cell r="BY96">
            <v>0</v>
          </cell>
          <cell r="BZ96">
            <v>0</v>
          </cell>
          <cell r="CA96">
            <v>0</v>
          </cell>
          <cell r="CB96">
            <v>10</v>
          </cell>
          <cell r="CC96">
            <v>0</v>
          </cell>
          <cell r="CD96">
            <v>0</v>
          </cell>
          <cell r="CE96">
            <v>0</v>
          </cell>
          <cell r="CF96">
            <v>2</v>
          </cell>
          <cell r="CG96">
            <v>0</v>
          </cell>
          <cell r="CH96">
            <v>675.5</v>
          </cell>
          <cell r="CI96">
            <v>33.950000000000003</v>
          </cell>
          <cell r="CJ96">
            <v>15</v>
          </cell>
          <cell r="CK96">
            <v>13.5</v>
          </cell>
          <cell r="CL96">
            <v>164</v>
          </cell>
          <cell r="CM96">
            <v>598.1</v>
          </cell>
          <cell r="CN96">
            <v>116.35</v>
          </cell>
          <cell r="CO96">
            <v>10</v>
          </cell>
          <cell r="CP96">
            <v>724.45</v>
          </cell>
        </row>
        <row r="97">
          <cell r="B97" t="str">
            <v>0770635X</v>
          </cell>
          <cell r="C97" t="str">
            <v>AUTRE</v>
          </cell>
          <cell r="D97" t="str">
            <v>E.D.M.</v>
          </cell>
          <cell r="E97" t="str">
            <v>FONDATION POIDATZ</v>
          </cell>
          <cell r="F97" t="str">
            <v>ST FARGEAU PONTHIERRY</v>
          </cell>
          <cell r="G97" t="str">
            <v>Emmanuelle</v>
          </cell>
          <cell r="H97" t="str">
            <v>BAZZI</v>
          </cell>
          <cell r="I97" t="str">
            <v>01.57.02.65.03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269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234.46</v>
          </cell>
          <cell r="AW97">
            <v>34.54</v>
          </cell>
          <cell r="AX97">
            <v>0</v>
          </cell>
          <cell r="AY97">
            <v>269</v>
          </cell>
          <cell r="AZ97">
            <v>0.1318719439360824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269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234.4</v>
          </cell>
          <cell r="CN97">
            <v>34.6</v>
          </cell>
          <cell r="CO97">
            <v>0</v>
          </cell>
          <cell r="CP97">
            <v>269</v>
          </cell>
        </row>
        <row r="98">
          <cell r="B98" t="str">
            <v>0770884T</v>
          </cell>
          <cell r="C98" t="str">
            <v>AUTRE</v>
          </cell>
          <cell r="D98" t="str">
            <v>CMP</v>
          </cell>
          <cell r="E98" t="str">
            <v>VILLEPATOUR</v>
          </cell>
          <cell r="F98" t="str">
            <v>PRESLES EN BRIE</v>
          </cell>
          <cell r="G98" t="str">
            <v>Emmanuelle</v>
          </cell>
          <cell r="H98" t="str">
            <v>BAZZI</v>
          </cell>
          <cell r="I98" t="str">
            <v>01.57.02.65.03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240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198</v>
          </cell>
          <cell r="AW98">
            <v>42</v>
          </cell>
          <cell r="AX98">
            <v>0</v>
          </cell>
          <cell r="AY98">
            <v>240</v>
          </cell>
          <cell r="AZ98">
            <v>0.17499999999999999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-20</v>
          </cell>
          <cell r="CG98">
            <v>240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180</v>
          </cell>
          <cell r="CN98">
            <v>40</v>
          </cell>
          <cell r="CO98">
            <v>0</v>
          </cell>
          <cell r="CP98">
            <v>220</v>
          </cell>
        </row>
        <row r="99">
          <cell r="B99" t="str">
            <v>0770918E</v>
          </cell>
          <cell r="C99" t="str">
            <v>LPO</v>
          </cell>
          <cell r="D99" t="str">
            <v>LGT LY</v>
          </cell>
          <cell r="E99" t="str">
            <v>URUGUAY FRANCE</v>
          </cell>
          <cell r="F99" t="str">
            <v>AVON</v>
          </cell>
          <cell r="G99" t="str">
            <v>Emmanuelle</v>
          </cell>
          <cell r="H99" t="str">
            <v>BAZZI</v>
          </cell>
          <cell r="I99" t="str">
            <v>01.57.02.65.03</v>
          </cell>
          <cell r="J99">
            <v>61</v>
          </cell>
          <cell r="K99">
            <v>1649</v>
          </cell>
          <cell r="L99">
            <v>18</v>
          </cell>
          <cell r="M99">
            <v>0</v>
          </cell>
          <cell r="N99">
            <v>53.52</v>
          </cell>
          <cell r="O99">
            <v>113.63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6</v>
          </cell>
          <cell r="U99">
            <v>0</v>
          </cell>
          <cell r="V99">
            <v>0</v>
          </cell>
          <cell r="W99">
            <v>269.5</v>
          </cell>
          <cell r="X99">
            <v>342</v>
          </cell>
          <cell r="Y99">
            <v>347</v>
          </cell>
          <cell r="Z99">
            <v>454.5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111</v>
          </cell>
          <cell r="AF99">
            <v>111</v>
          </cell>
          <cell r="AG99">
            <v>239.65</v>
          </cell>
          <cell r="AH99">
            <v>231.64</v>
          </cell>
          <cell r="AI99">
            <v>227.68</v>
          </cell>
          <cell r="AJ99">
            <v>93</v>
          </cell>
          <cell r="AK99">
            <v>0</v>
          </cell>
          <cell r="AL99">
            <v>18</v>
          </cell>
          <cell r="AM99">
            <v>19</v>
          </cell>
          <cell r="AN99">
            <v>2</v>
          </cell>
          <cell r="AO99">
            <v>0</v>
          </cell>
          <cell r="AP99">
            <v>0</v>
          </cell>
          <cell r="AQ99">
            <v>2426.9699999999998</v>
          </cell>
          <cell r="AR99">
            <v>185.15</v>
          </cell>
          <cell r="AS99">
            <v>45</v>
          </cell>
          <cell r="AT99">
            <v>226.47</v>
          </cell>
          <cell r="AU99">
            <v>243</v>
          </cell>
          <cell r="AV99">
            <v>2286.09</v>
          </cell>
          <cell r="AW99">
            <v>338.03</v>
          </cell>
          <cell r="AX99">
            <v>33</v>
          </cell>
          <cell r="AY99">
            <v>2657.12</v>
          </cell>
          <cell r="AZ99">
            <v>0.12802813057628049</v>
          </cell>
          <cell r="BA99">
            <v>62</v>
          </cell>
          <cell r="BB99">
            <v>1695</v>
          </cell>
          <cell r="BC99">
            <v>18</v>
          </cell>
          <cell r="BD99">
            <v>3</v>
          </cell>
          <cell r="BE99">
            <v>56.53</v>
          </cell>
          <cell r="BF99">
            <v>113.63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6</v>
          </cell>
          <cell r="BL99">
            <v>0</v>
          </cell>
          <cell r="BM99">
            <v>9</v>
          </cell>
          <cell r="BN99">
            <v>269.5</v>
          </cell>
          <cell r="BO99">
            <v>381</v>
          </cell>
          <cell r="BP99">
            <v>347</v>
          </cell>
          <cell r="BQ99">
            <v>454.5</v>
          </cell>
          <cell r="BR99">
            <v>0</v>
          </cell>
          <cell r="BS99">
            <v>0</v>
          </cell>
          <cell r="BT99">
            <v>0</v>
          </cell>
          <cell r="BU99">
            <v>2</v>
          </cell>
          <cell r="BV99">
            <v>111</v>
          </cell>
          <cell r="BW99">
            <v>111</v>
          </cell>
          <cell r="BX99">
            <v>239.65</v>
          </cell>
          <cell r="BY99">
            <v>231.64</v>
          </cell>
          <cell r="BZ99">
            <v>227.68</v>
          </cell>
          <cell r="CA99">
            <v>93</v>
          </cell>
          <cell r="CB99">
            <v>0</v>
          </cell>
          <cell r="CC99">
            <v>18</v>
          </cell>
          <cell r="CD99">
            <v>19</v>
          </cell>
          <cell r="CE99">
            <v>2</v>
          </cell>
          <cell r="CF99">
            <v>0.5</v>
          </cell>
          <cell r="CG99">
            <v>0</v>
          </cell>
          <cell r="CH99">
            <v>2474.9699999999998</v>
          </cell>
          <cell r="CI99">
            <v>191.16</v>
          </cell>
          <cell r="CJ99">
            <v>45.5</v>
          </cell>
          <cell r="CK99">
            <v>226.47</v>
          </cell>
          <cell r="CL99">
            <v>243</v>
          </cell>
          <cell r="CM99">
            <v>2324.7000000000003</v>
          </cell>
          <cell r="CN99">
            <v>355.42999999999995</v>
          </cell>
          <cell r="CO99">
            <v>33.5</v>
          </cell>
          <cell r="CP99">
            <v>2713.63</v>
          </cell>
        </row>
        <row r="100">
          <cell r="B100" t="str">
            <v>0770920G</v>
          </cell>
          <cell r="C100" t="str">
            <v>LPO</v>
          </cell>
          <cell r="D100" t="str">
            <v>LPO LY</v>
          </cell>
          <cell r="E100" t="str">
            <v>LA FAYETTE</v>
          </cell>
          <cell r="F100" t="str">
            <v>CHAMPAGNE SUR SEINE</v>
          </cell>
          <cell r="G100" t="str">
            <v>Emmanuelle</v>
          </cell>
          <cell r="H100" t="str">
            <v>BAZZI</v>
          </cell>
          <cell r="I100" t="str">
            <v>01.57.02.65.03</v>
          </cell>
          <cell r="J100">
            <v>21</v>
          </cell>
          <cell r="K100">
            <v>566</v>
          </cell>
          <cell r="L100">
            <v>6</v>
          </cell>
          <cell r="M100">
            <v>0</v>
          </cell>
          <cell r="N100">
            <v>22.37</v>
          </cell>
          <cell r="O100">
            <v>98.13</v>
          </cell>
          <cell r="P100">
            <v>6.99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77</v>
          </cell>
          <cell r="X100">
            <v>165.5</v>
          </cell>
          <cell r="Y100">
            <v>179.5</v>
          </cell>
          <cell r="Z100">
            <v>392.5</v>
          </cell>
          <cell r="AA100">
            <v>122.99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18</v>
          </cell>
          <cell r="AN100">
            <v>0</v>
          </cell>
          <cell r="AO100">
            <v>0</v>
          </cell>
          <cell r="AP100">
            <v>0</v>
          </cell>
          <cell r="AQ100">
            <v>937.49</v>
          </cell>
          <cell r="AR100">
            <v>133.49</v>
          </cell>
          <cell r="AS100">
            <v>18</v>
          </cell>
          <cell r="AT100">
            <v>0</v>
          </cell>
          <cell r="AU100">
            <v>109</v>
          </cell>
          <cell r="AV100">
            <v>843.98</v>
          </cell>
          <cell r="AW100">
            <v>228</v>
          </cell>
          <cell r="AX100">
            <v>17</v>
          </cell>
          <cell r="AY100">
            <v>1088.98</v>
          </cell>
          <cell r="AZ100">
            <v>0.2148711120640201</v>
          </cell>
          <cell r="BA100">
            <v>20</v>
          </cell>
          <cell r="BB100">
            <v>536</v>
          </cell>
          <cell r="BC100">
            <v>6</v>
          </cell>
          <cell r="BD100">
            <v>1</v>
          </cell>
          <cell r="BE100">
            <v>20.400000000000002</v>
          </cell>
          <cell r="BF100">
            <v>101.38</v>
          </cell>
          <cell r="BG100">
            <v>6.99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77</v>
          </cell>
          <cell r="BO100">
            <v>134.5</v>
          </cell>
          <cell r="BP100">
            <v>179.5</v>
          </cell>
          <cell r="BQ100">
            <v>405.5</v>
          </cell>
          <cell r="BR100">
            <v>122.99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18</v>
          </cell>
          <cell r="CE100">
            <v>0</v>
          </cell>
          <cell r="CF100">
            <v>0</v>
          </cell>
          <cell r="CG100">
            <v>0</v>
          </cell>
          <cell r="CH100">
            <v>919.49</v>
          </cell>
          <cell r="CI100">
            <v>135.77000000000001</v>
          </cell>
          <cell r="CJ100">
            <v>18</v>
          </cell>
          <cell r="CK100">
            <v>0</v>
          </cell>
          <cell r="CL100">
            <v>109</v>
          </cell>
          <cell r="CM100">
            <v>880.3</v>
          </cell>
          <cell r="CN100">
            <v>177.95999999999998</v>
          </cell>
          <cell r="CO100">
            <v>15</v>
          </cell>
          <cell r="CP100">
            <v>1073.26</v>
          </cell>
        </row>
        <row r="101">
          <cell r="B101" t="str">
            <v>0772334U</v>
          </cell>
          <cell r="C101" t="str">
            <v>LP</v>
          </cell>
          <cell r="D101" t="str">
            <v>SEP</v>
          </cell>
          <cell r="E101" t="str">
            <v>LYCEE LAFAYETTE</v>
          </cell>
          <cell r="F101" t="str">
            <v>CHAMPAGNE SUR SEINE</v>
          </cell>
          <cell r="G101" t="str">
            <v>Emmanuelle</v>
          </cell>
          <cell r="H101" t="str">
            <v>BAZZI</v>
          </cell>
          <cell r="I101" t="str">
            <v>01.57.02.65.03</v>
          </cell>
          <cell r="J101">
            <v>31</v>
          </cell>
          <cell r="K101">
            <v>662</v>
          </cell>
          <cell r="L101">
            <v>9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6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70</v>
          </cell>
          <cell r="AD101">
            <v>0</v>
          </cell>
          <cell r="AE101">
            <v>74</v>
          </cell>
          <cell r="AF101">
            <v>74</v>
          </cell>
          <cell r="AG101">
            <v>361.31</v>
          </cell>
          <cell r="AH101">
            <v>402.94</v>
          </cell>
          <cell r="AI101">
            <v>364.48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1346.73</v>
          </cell>
          <cell r="AR101">
            <v>9</v>
          </cell>
          <cell r="AS101">
            <v>6</v>
          </cell>
          <cell r="AT101">
            <v>302.75</v>
          </cell>
          <cell r="AU101">
            <v>0</v>
          </cell>
          <cell r="AV101">
            <v>1095.3400000000001</v>
          </cell>
          <cell r="AW101">
            <v>254.39</v>
          </cell>
          <cell r="AX101">
            <v>12</v>
          </cell>
          <cell r="AY101">
            <v>1361.73</v>
          </cell>
          <cell r="AZ101">
            <v>0.16623387972136536</v>
          </cell>
          <cell r="BA101">
            <v>31</v>
          </cell>
          <cell r="BB101">
            <v>668</v>
          </cell>
          <cell r="BC101">
            <v>12</v>
          </cell>
          <cell r="BD101">
            <v>1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6</v>
          </cell>
          <cell r="BL101">
            <v>0</v>
          </cell>
          <cell r="BM101">
            <v>9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70</v>
          </cell>
          <cell r="BU101">
            <v>0</v>
          </cell>
          <cell r="BV101">
            <v>74</v>
          </cell>
          <cell r="BW101">
            <v>74</v>
          </cell>
          <cell r="BX101">
            <v>364.69</v>
          </cell>
          <cell r="BY101">
            <v>402.94</v>
          </cell>
          <cell r="BZ101">
            <v>364.48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1350.1100000000001</v>
          </cell>
          <cell r="CI101">
            <v>12</v>
          </cell>
          <cell r="CJ101">
            <v>16</v>
          </cell>
          <cell r="CK101">
            <v>302.75</v>
          </cell>
          <cell r="CL101">
            <v>0</v>
          </cell>
          <cell r="CM101">
            <v>1080.9000000000001</v>
          </cell>
          <cell r="CN101">
            <v>279.20999999999998</v>
          </cell>
          <cell r="CO101">
            <v>18</v>
          </cell>
          <cell r="CP101">
            <v>1378.1100000000001</v>
          </cell>
        </row>
        <row r="102">
          <cell r="B102" t="str">
            <v>0770926N</v>
          </cell>
          <cell r="C102" t="str">
            <v>LYC</v>
          </cell>
          <cell r="D102" t="str">
            <v>LGT</v>
          </cell>
          <cell r="E102" t="str">
            <v>FRANCOIS COUPERIN</v>
          </cell>
          <cell r="F102" t="str">
            <v>FONTAINEBLEAU</v>
          </cell>
          <cell r="G102" t="str">
            <v>Emmanuelle</v>
          </cell>
          <cell r="H102" t="str">
            <v>BAZZI</v>
          </cell>
          <cell r="I102" t="str">
            <v>01.57.02.65.03</v>
          </cell>
          <cell r="J102">
            <v>45</v>
          </cell>
          <cell r="K102">
            <v>1549</v>
          </cell>
          <cell r="L102">
            <v>12</v>
          </cell>
          <cell r="M102">
            <v>0</v>
          </cell>
          <cell r="N102">
            <v>64.36</v>
          </cell>
          <cell r="O102">
            <v>65.5</v>
          </cell>
          <cell r="P102">
            <v>0</v>
          </cell>
          <cell r="Q102">
            <v>13.5</v>
          </cell>
          <cell r="R102">
            <v>0</v>
          </cell>
          <cell r="S102">
            <v>0</v>
          </cell>
          <cell r="T102">
            <v>6</v>
          </cell>
          <cell r="U102">
            <v>6</v>
          </cell>
          <cell r="V102">
            <v>0</v>
          </cell>
          <cell r="W102">
            <v>500.5</v>
          </cell>
          <cell r="X102">
            <v>443</v>
          </cell>
          <cell r="Y102">
            <v>433</v>
          </cell>
          <cell r="Z102">
            <v>262</v>
          </cell>
          <cell r="AA102">
            <v>65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8</v>
          </cell>
          <cell r="AN102">
            <v>4</v>
          </cell>
          <cell r="AO102">
            <v>0</v>
          </cell>
          <cell r="AP102">
            <v>0</v>
          </cell>
          <cell r="AQ102">
            <v>1703.5</v>
          </cell>
          <cell r="AR102">
            <v>141.86000000000001</v>
          </cell>
          <cell r="AS102">
            <v>37.5</v>
          </cell>
          <cell r="AT102">
            <v>0</v>
          </cell>
          <cell r="AU102">
            <v>355</v>
          </cell>
          <cell r="AV102">
            <v>1599.46</v>
          </cell>
          <cell r="AW102">
            <v>264.39999999999998</v>
          </cell>
          <cell r="AX102">
            <v>19</v>
          </cell>
          <cell r="AY102">
            <v>1882.8600000000001</v>
          </cell>
          <cell r="AZ102">
            <v>0.14296414966793086</v>
          </cell>
          <cell r="BA102">
            <v>45</v>
          </cell>
          <cell r="BB102">
            <v>1549</v>
          </cell>
          <cell r="BC102">
            <v>12</v>
          </cell>
          <cell r="BD102">
            <v>2</v>
          </cell>
          <cell r="BE102">
            <v>64.36</v>
          </cell>
          <cell r="BF102">
            <v>65.5</v>
          </cell>
          <cell r="BG102">
            <v>0</v>
          </cell>
          <cell r="BH102">
            <v>13.5</v>
          </cell>
          <cell r="BI102">
            <v>0</v>
          </cell>
          <cell r="BJ102">
            <v>0</v>
          </cell>
          <cell r="BK102">
            <v>6</v>
          </cell>
          <cell r="BL102">
            <v>6</v>
          </cell>
          <cell r="BM102">
            <v>0</v>
          </cell>
          <cell r="BN102">
            <v>500.5</v>
          </cell>
          <cell r="BO102">
            <v>443</v>
          </cell>
          <cell r="BP102">
            <v>433</v>
          </cell>
          <cell r="BQ102">
            <v>262</v>
          </cell>
          <cell r="BR102">
            <v>65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8</v>
          </cell>
          <cell r="CE102">
            <v>4</v>
          </cell>
          <cell r="CF102">
            <v>18</v>
          </cell>
          <cell r="CG102">
            <v>0</v>
          </cell>
          <cell r="CH102">
            <v>1703.5</v>
          </cell>
          <cell r="CI102">
            <v>143.86000000000001</v>
          </cell>
          <cell r="CJ102">
            <v>55.5</v>
          </cell>
          <cell r="CK102">
            <v>0</v>
          </cell>
          <cell r="CL102">
            <v>355</v>
          </cell>
          <cell r="CM102">
            <v>1619.5</v>
          </cell>
          <cell r="CN102">
            <v>264.35999999999996</v>
          </cell>
          <cell r="CO102">
            <v>19</v>
          </cell>
          <cell r="CP102">
            <v>1902.8600000000001</v>
          </cell>
        </row>
        <row r="103">
          <cell r="B103" t="str">
            <v>0770927P</v>
          </cell>
          <cell r="C103" t="str">
            <v>LYC</v>
          </cell>
          <cell r="D103" t="str">
            <v>LG</v>
          </cell>
          <cell r="E103" t="str">
            <v>INTERNATIONAL FRANCOIS 1ER</v>
          </cell>
          <cell r="F103" t="str">
            <v>FONTAINEBLEAU</v>
          </cell>
          <cell r="G103" t="str">
            <v>Emmanuelle</v>
          </cell>
          <cell r="H103" t="str">
            <v>BAZZI</v>
          </cell>
          <cell r="I103" t="str">
            <v>01.57.02.65.03</v>
          </cell>
          <cell r="J103">
            <v>38</v>
          </cell>
          <cell r="K103">
            <v>1367</v>
          </cell>
          <cell r="L103">
            <v>12</v>
          </cell>
          <cell r="M103">
            <v>0</v>
          </cell>
          <cell r="N103">
            <v>54.79</v>
          </cell>
          <cell r="O103">
            <v>0</v>
          </cell>
          <cell r="P103">
            <v>19.079999999999998</v>
          </cell>
          <cell r="Q103">
            <v>6.75</v>
          </cell>
          <cell r="R103">
            <v>0</v>
          </cell>
          <cell r="S103">
            <v>39</v>
          </cell>
          <cell r="T103">
            <v>6</v>
          </cell>
          <cell r="U103">
            <v>0</v>
          </cell>
          <cell r="V103">
            <v>0</v>
          </cell>
          <cell r="W103">
            <v>346.5</v>
          </cell>
          <cell r="X103">
            <v>366</v>
          </cell>
          <cell r="Y103">
            <v>357</v>
          </cell>
          <cell r="Z103">
            <v>0</v>
          </cell>
          <cell r="AA103">
            <v>343.15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11</v>
          </cell>
          <cell r="AN103">
            <v>0</v>
          </cell>
          <cell r="AO103">
            <v>15</v>
          </cell>
          <cell r="AP103">
            <v>0</v>
          </cell>
          <cell r="AQ103">
            <v>1411.65</v>
          </cell>
          <cell r="AR103">
            <v>85.87</v>
          </cell>
          <cell r="AS103">
            <v>78.75</v>
          </cell>
          <cell r="AT103">
            <v>0</v>
          </cell>
          <cell r="AU103">
            <v>268</v>
          </cell>
          <cell r="AV103">
            <v>1321.18</v>
          </cell>
          <cell r="AW103">
            <v>240.09</v>
          </cell>
          <cell r="AX103">
            <v>15</v>
          </cell>
          <cell r="AY103">
            <v>1576.27</v>
          </cell>
          <cell r="AZ103">
            <v>0.16018998481672464</v>
          </cell>
          <cell r="BA103">
            <v>38</v>
          </cell>
          <cell r="BB103">
            <v>1367</v>
          </cell>
          <cell r="BC103">
            <v>12</v>
          </cell>
          <cell r="BD103">
            <v>2</v>
          </cell>
          <cell r="BE103">
            <v>54.79</v>
          </cell>
          <cell r="BF103">
            <v>0</v>
          </cell>
          <cell r="BG103">
            <v>19.079999999999998</v>
          </cell>
          <cell r="BH103">
            <v>6.75</v>
          </cell>
          <cell r="BI103">
            <v>0</v>
          </cell>
          <cell r="BJ103">
            <v>39</v>
          </cell>
          <cell r="BK103">
            <v>6</v>
          </cell>
          <cell r="BL103">
            <v>0</v>
          </cell>
          <cell r="BM103">
            <v>0</v>
          </cell>
          <cell r="BN103">
            <v>346.5</v>
          </cell>
          <cell r="BO103">
            <v>366</v>
          </cell>
          <cell r="BP103">
            <v>357</v>
          </cell>
          <cell r="BQ103">
            <v>0</v>
          </cell>
          <cell r="BR103">
            <v>343.15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11</v>
          </cell>
          <cell r="CE103">
            <v>0</v>
          </cell>
          <cell r="CF103">
            <v>15</v>
          </cell>
          <cell r="CG103">
            <v>0</v>
          </cell>
          <cell r="CH103">
            <v>1411.65</v>
          </cell>
          <cell r="CI103">
            <v>87.87</v>
          </cell>
          <cell r="CJ103">
            <v>78.75</v>
          </cell>
          <cell r="CK103">
            <v>0</v>
          </cell>
          <cell r="CL103">
            <v>268</v>
          </cell>
          <cell r="CM103">
            <v>1306.7</v>
          </cell>
          <cell r="CN103">
            <v>256.57</v>
          </cell>
          <cell r="CO103">
            <v>15</v>
          </cell>
          <cell r="CP103">
            <v>1578.27</v>
          </cell>
        </row>
        <row r="104">
          <cell r="B104" t="str">
            <v>0770933W</v>
          </cell>
          <cell r="C104" t="str">
            <v>LYC</v>
          </cell>
          <cell r="D104" t="str">
            <v>LGT</v>
          </cell>
          <cell r="E104" t="str">
            <v>JACQUES AMYOT</v>
          </cell>
          <cell r="F104" t="str">
            <v>MELUN</v>
          </cell>
          <cell r="G104" t="str">
            <v>Emmanuelle</v>
          </cell>
          <cell r="H104" t="str">
            <v>BAZZI</v>
          </cell>
          <cell r="I104" t="str">
            <v>01.57.02.65.03</v>
          </cell>
          <cell r="J104">
            <v>29</v>
          </cell>
          <cell r="K104">
            <v>996</v>
          </cell>
          <cell r="L104">
            <v>6</v>
          </cell>
          <cell r="M104">
            <v>0</v>
          </cell>
          <cell r="N104">
            <v>37.03</v>
          </cell>
          <cell r="O104">
            <v>0</v>
          </cell>
          <cell r="P104">
            <v>20.09</v>
          </cell>
          <cell r="Q104">
            <v>6.75</v>
          </cell>
          <cell r="R104">
            <v>0</v>
          </cell>
          <cell r="S104">
            <v>0</v>
          </cell>
          <cell r="T104">
            <v>6</v>
          </cell>
          <cell r="U104">
            <v>0</v>
          </cell>
          <cell r="V104">
            <v>0</v>
          </cell>
          <cell r="W104">
            <v>269.5</v>
          </cell>
          <cell r="X104">
            <v>260</v>
          </cell>
          <cell r="Y104">
            <v>254.5</v>
          </cell>
          <cell r="Z104">
            <v>0</v>
          </cell>
          <cell r="AA104">
            <v>329.98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2</v>
          </cell>
          <cell r="AL104">
            <v>0</v>
          </cell>
          <cell r="AM104">
            <v>12</v>
          </cell>
          <cell r="AN104">
            <v>0</v>
          </cell>
          <cell r="AO104">
            <v>0</v>
          </cell>
          <cell r="AP104">
            <v>0</v>
          </cell>
          <cell r="AQ104">
            <v>1113.98</v>
          </cell>
          <cell r="AR104">
            <v>63.12</v>
          </cell>
          <cell r="AS104">
            <v>26.75</v>
          </cell>
          <cell r="AT104">
            <v>0</v>
          </cell>
          <cell r="AU104">
            <v>202</v>
          </cell>
          <cell r="AV104">
            <v>1013.03</v>
          </cell>
          <cell r="AW104">
            <v>176.82</v>
          </cell>
          <cell r="AX104">
            <v>14</v>
          </cell>
          <cell r="AY104">
            <v>1203.8499999999999</v>
          </cell>
          <cell r="AZ104">
            <v>0.15008787696713444</v>
          </cell>
          <cell r="BA104">
            <v>29</v>
          </cell>
          <cell r="BB104">
            <v>996</v>
          </cell>
          <cell r="BC104">
            <v>6</v>
          </cell>
          <cell r="BD104">
            <v>1</v>
          </cell>
          <cell r="BE104">
            <v>37.03</v>
          </cell>
          <cell r="BF104">
            <v>0</v>
          </cell>
          <cell r="BG104">
            <v>20.09</v>
          </cell>
          <cell r="BH104">
            <v>6.75</v>
          </cell>
          <cell r="BI104">
            <v>0</v>
          </cell>
          <cell r="BJ104">
            <v>0</v>
          </cell>
          <cell r="BK104">
            <v>6</v>
          </cell>
          <cell r="BL104">
            <v>0</v>
          </cell>
          <cell r="BM104">
            <v>0</v>
          </cell>
          <cell r="BN104">
            <v>269.5</v>
          </cell>
          <cell r="BO104">
            <v>260</v>
          </cell>
          <cell r="BP104">
            <v>254.5</v>
          </cell>
          <cell r="BQ104">
            <v>0</v>
          </cell>
          <cell r="BR104">
            <v>329.98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2</v>
          </cell>
          <cell r="CC104">
            <v>0</v>
          </cell>
          <cell r="CD104">
            <v>12</v>
          </cell>
          <cell r="CE104">
            <v>0</v>
          </cell>
          <cell r="CF104">
            <v>0</v>
          </cell>
          <cell r="CG104">
            <v>0</v>
          </cell>
          <cell r="CH104">
            <v>1113.98</v>
          </cell>
          <cell r="CI104">
            <v>64.12</v>
          </cell>
          <cell r="CJ104">
            <v>26.75</v>
          </cell>
          <cell r="CK104">
            <v>0</v>
          </cell>
          <cell r="CL104">
            <v>202</v>
          </cell>
          <cell r="CM104">
            <v>1014</v>
          </cell>
          <cell r="CN104">
            <v>176.85</v>
          </cell>
          <cell r="CO104">
            <v>14</v>
          </cell>
          <cell r="CP104">
            <v>1204.8499999999999</v>
          </cell>
        </row>
        <row r="105">
          <cell r="B105" t="str">
            <v>0770934X</v>
          </cell>
          <cell r="C105" t="str">
            <v>LPO</v>
          </cell>
          <cell r="D105" t="str">
            <v>LPO LY</v>
          </cell>
          <cell r="E105" t="str">
            <v>LEONARD DE VINCI</v>
          </cell>
          <cell r="F105" t="str">
            <v>MELUN</v>
          </cell>
          <cell r="G105" t="str">
            <v>Emmanuelle</v>
          </cell>
          <cell r="H105" t="str">
            <v>BAZZI</v>
          </cell>
          <cell r="I105" t="str">
            <v>01.57.02.65.03</v>
          </cell>
          <cell r="J105">
            <v>30</v>
          </cell>
          <cell r="K105">
            <v>874</v>
          </cell>
          <cell r="L105">
            <v>9</v>
          </cell>
          <cell r="M105">
            <v>0</v>
          </cell>
          <cell r="N105">
            <v>28.28</v>
          </cell>
          <cell r="O105">
            <v>149</v>
          </cell>
          <cell r="P105">
            <v>5.55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154</v>
          </cell>
          <cell r="X105">
            <v>159.5</v>
          </cell>
          <cell r="Y105">
            <v>184</v>
          </cell>
          <cell r="Z105">
            <v>596</v>
          </cell>
          <cell r="AA105">
            <v>86</v>
          </cell>
          <cell r="AB105">
            <v>0</v>
          </cell>
          <cell r="AC105">
            <v>0</v>
          </cell>
          <cell r="AD105">
            <v>22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16</v>
          </cell>
          <cell r="AL105">
            <v>0</v>
          </cell>
          <cell r="AM105">
            <v>15</v>
          </cell>
          <cell r="AN105">
            <v>2</v>
          </cell>
          <cell r="AO105">
            <v>0</v>
          </cell>
          <cell r="AP105">
            <v>0</v>
          </cell>
          <cell r="AQ105">
            <v>1200.5</v>
          </cell>
          <cell r="AR105">
            <v>191.83</v>
          </cell>
          <cell r="AS105">
            <v>31</v>
          </cell>
          <cell r="AT105">
            <v>0</v>
          </cell>
          <cell r="AU105">
            <v>134</v>
          </cell>
          <cell r="AV105">
            <v>1184.69</v>
          </cell>
          <cell r="AW105">
            <v>225.64</v>
          </cell>
          <cell r="AX105">
            <v>16</v>
          </cell>
          <cell r="AY105">
            <v>1426.33</v>
          </cell>
          <cell r="AZ105">
            <v>0.15114931314633123</v>
          </cell>
          <cell r="BA105">
            <v>30</v>
          </cell>
          <cell r="BB105">
            <v>885</v>
          </cell>
          <cell r="BC105">
            <v>9</v>
          </cell>
          <cell r="BD105">
            <v>0</v>
          </cell>
          <cell r="BE105">
            <v>30.18</v>
          </cell>
          <cell r="BF105">
            <v>156.75</v>
          </cell>
          <cell r="BG105">
            <v>5.55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154</v>
          </cell>
          <cell r="BO105">
            <v>159.5</v>
          </cell>
          <cell r="BP105">
            <v>206</v>
          </cell>
          <cell r="BQ105">
            <v>627</v>
          </cell>
          <cell r="BR105">
            <v>86</v>
          </cell>
          <cell r="BS105">
            <v>0</v>
          </cell>
          <cell r="BT105">
            <v>0</v>
          </cell>
          <cell r="BU105">
            <v>29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16</v>
          </cell>
          <cell r="CC105">
            <v>0</v>
          </cell>
          <cell r="CD105">
            <v>15</v>
          </cell>
          <cell r="CE105">
            <v>2</v>
          </cell>
          <cell r="CF105">
            <v>17.5</v>
          </cell>
          <cell r="CG105">
            <v>0</v>
          </cell>
          <cell r="CH105">
            <v>1231.5</v>
          </cell>
          <cell r="CI105">
            <v>199.58</v>
          </cell>
          <cell r="CJ105">
            <v>34.5</v>
          </cell>
          <cell r="CK105">
            <v>0</v>
          </cell>
          <cell r="CL105">
            <v>134</v>
          </cell>
          <cell r="CM105">
            <v>1246.2</v>
          </cell>
          <cell r="CN105">
            <v>248.77999999999997</v>
          </cell>
          <cell r="CO105">
            <v>18.5</v>
          </cell>
          <cell r="CP105">
            <v>1513.48</v>
          </cell>
        </row>
        <row r="106">
          <cell r="B106" t="str">
            <v>0770935Y</v>
          </cell>
          <cell r="C106" t="str">
            <v>LP</v>
          </cell>
          <cell r="D106" t="str">
            <v>SEP</v>
          </cell>
          <cell r="E106" t="str">
            <v>DU LYCEE LEONARD DE VINCI</v>
          </cell>
          <cell r="F106" t="str">
            <v>MELUN</v>
          </cell>
          <cell r="G106" t="str">
            <v>Emmanuelle</v>
          </cell>
          <cell r="H106" t="str">
            <v>BAZZI</v>
          </cell>
          <cell r="I106" t="str">
            <v>01.57.02.65.03</v>
          </cell>
          <cell r="J106">
            <v>19</v>
          </cell>
          <cell r="K106">
            <v>442</v>
          </cell>
          <cell r="L106">
            <v>3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35</v>
          </cell>
          <cell r="AD106">
            <v>0</v>
          </cell>
          <cell r="AE106">
            <v>0</v>
          </cell>
          <cell r="AF106">
            <v>0</v>
          </cell>
          <cell r="AG106">
            <v>233.58</v>
          </cell>
          <cell r="AH106">
            <v>259.20999999999998</v>
          </cell>
          <cell r="AI106">
            <v>240</v>
          </cell>
          <cell r="AJ106">
            <v>20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878.79</v>
          </cell>
          <cell r="AR106">
            <v>3</v>
          </cell>
          <cell r="AS106">
            <v>0</v>
          </cell>
          <cell r="AT106">
            <v>197.79</v>
          </cell>
          <cell r="AU106">
            <v>0</v>
          </cell>
          <cell r="AV106">
            <v>646.57999999999993</v>
          </cell>
          <cell r="AW106">
            <v>128.21</v>
          </cell>
          <cell r="AX106">
            <v>16</v>
          </cell>
          <cell r="AY106">
            <v>790.79</v>
          </cell>
          <cell r="AZ106">
            <v>0.14878699095065101</v>
          </cell>
          <cell r="BA106">
            <v>19</v>
          </cell>
          <cell r="BB106">
            <v>453</v>
          </cell>
          <cell r="BC106">
            <v>3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3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35</v>
          </cell>
          <cell r="BU106">
            <v>0</v>
          </cell>
          <cell r="BV106">
            <v>0</v>
          </cell>
          <cell r="BW106">
            <v>0</v>
          </cell>
          <cell r="BX106">
            <v>236.96</v>
          </cell>
          <cell r="BY106">
            <v>259.20999999999998</v>
          </cell>
          <cell r="BZ106">
            <v>252.83</v>
          </cell>
          <cell r="CA106">
            <v>20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895</v>
          </cell>
          <cell r="CI106">
            <v>3</v>
          </cell>
          <cell r="CJ106">
            <v>2</v>
          </cell>
          <cell r="CK106">
            <v>197.79</v>
          </cell>
          <cell r="CL106">
            <v>0</v>
          </cell>
          <cell r="CM106">
            <v>629.29999999999995</v>
          </cell>
          <cell r="CN106">
            <v>164.70000000000002</v>
          </cell>
          <cell r="CO106">
            <v>16</v>
          </cell>
          <cell r="CP106">
            <v>810</v>
          </cell>
        </row>
        <row r="107">
          <cell r="B107" t="str">
            <v>0770940D</v>
          </cell>
          <cell r="C107" t="str">
            <v>LPO</v>
          </cell>
          <cell r="D107" t="str">
            <v>LPO LY</v>
          </cell>
          <cell r="E107" t="str">
            <v>ETIENNE BEZOUT</v>
          </cell>
          <cell r="F107" t="str">
            <v>NEMOURS</v>
          </cell>
          <cell r="G107" t="str">
            <v>Emmanuelle</v>
          </cell>
          <cell r="H107" t="str">
            <v>BAZZI</v>
          </cell>
          <cell r="I107" t="str">
            <v>01.57.02.65.03</v>
          </cell>
          <cell r="J107">
            <v>25</v>
          </cell>
          <cell r="K107">
            <v>853</v>
          </cell>
          <cell r="L107">
            <v>9</v>
          </cell>
          <cell r="M107">
            <v>0</v>
          </cell>
          <cell r="N107">
            <v>39.700000000000003</v>
          </cell>
          <cell r="O107">
            <v>14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6</v>
          </cell>
          <cell r="U107">
            <v>3</v>
          </cell>
          <cell r="V107">
            <v>0</v>
          </cell>
          <cell r="W107">
            <v>346.5</v>
          </cell>
          <cell r="X107">
            <v>259</v>
          </cell>
          <cell r="Y107">
            <v>267.5</v>
          </cell>
          <cell r="Z107">
            <v>56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10</v>
          </cell>
          <cell r="AN107">
            <v>0</v>
          </cell>
          <cell r="AO107">
            <v>0</v>
          </cell>
          <cell r="AP107">
            <v>0</v>
          </cell>
          <cell r="AQ107">
            <v>929</v>
          </cell>
          <cell r="AR107">
            <v>62.7</v>
          </cell>
          <cell r="AS107">
            <v>19</v>
          </cell>
          <cell r="AT107">
            <v>0</v>
          </cell>
          <cell r="AU107">
            <v>226</v>
          </cell>
          <cell r="AV107">
            <v>897.18000000000006</v>
          </cell>
          <cell r="AW107">
            <v>93.52</v>
          </cell>
          <cell r="AX107">
            <v>20</v>
          </cell>
          <cell r="AY107">
            <v>1010.7</v>
          </cell>
          <cell r="AZ107">
            <v>0.09</v>
          </cell>
          <cell r="BA107">
            <v>25</v>
          </cell>
          <cell r="BB107">
            <v>853</v>
          </cell>
          <cell r="BC107">
            <v>9</v>
          </cell>
          <cell r="BD107">
            <v>0</v>
          </cell>
          <cell r="BE107">
            <v>39.700000000000003</v>
          </cell>
          <cell r="BF107">
            <v>14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6</v>
          </cell>
          <cell r="BL107">
            <v>3</v>
          </cell>
          <cell r="BM107">
            <v>0</v>
          </cell>
          <cell r="BN107">
            <v>346.5</v>
          </cell>
          <cell r="BO107">
            <v>259</v>
          </cell>
          <cell r="BP107">
            <v>267.5</v>
          </cell>
          <cell r="BQ107">
            <v>56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10</v>
          </cell>
          <cell r="CE107">
            <v>0</v>
          </cell>
          <cell r="CF107">
            <v>2.25</v>
          </cell>
          <cell r="CG107">
            <v>0</v>
          </cell>
          <cell r="CH107">
            <v>929</v>
          </cell>
          <cell r="CI107">
            <v>62.7</v>
          </cell>
          <cell r="CJ107">
            <v>21.25</v>
          </cell>
          <cell r="CK107">
            <v>0</v>
          </cell>
          <cell r="CL107">
            <v>226</v>
          </cell>
          <cell r="CM107">
            <v>909.40000000000009</v>
          </cell>
          <cell r="CN107">
            <v>88.3</v>
          </cell>
          <cell r="CO107">
            <v>15.25</v>
          </cell>
          <cell r="CP107">
            <v>1012.95</v>
          </cell>
        </row>
        <row r="108">
          <cell r="B108" t="str">
            <v>0771028Z</v>
          </cell>
          <cell r="C108" t="str">
            <v>LP</v>
          </cell>
          <cell r="D108" t="str">
            <v>SEP</v>
          </cell>
          <cell r="E108" t="str">
            <v>DU LYCEE ETIENNE BEZOUT</v>
          </cell>
          <cell r="F108" t="str">
            <v>NEMOURS</v>
          </cell>
          <cell r="G108" t="str">
            <v>Emmanuelle</v>
          </cell>
          <cell r="H108" t="str">
            <v>BAZZI</v>
          </cell>
          <cell r="I108" t="str">
            <v>01.57.02.65.03</v>
          </cell>
          <cell r="J108">
            <v>16</v>
          </cell>
          <cell r="K108">
            <v>366</v>
          </cell>
          <cell r="L108">
            <v>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9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91</v>
          </cell>
          <cell r="AF108">
            <v>91</v>
          </cell>
          <cell r="AG108">
            <v>179.19</v>
          </cell>
          <cell r="AH108">
            <v>210.38</v>
          </cell>
          <cell r="AI108">
            <v>148.76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729.33</v>
          </cell>
          <cell r="AR108">
            <v>6</v>
          </cell>
          <cell r="AS108">
            <v>0</v>
          </cell>
          <cell r="AT108">
            <v>162.83000000000001</v>
          </cell>
          <cell r="AU108">
            <v>0</v>
          </cell>
          <cell r="AV108">
            <v>636.16</v>
          </cell>
          <cell r="AW108">
            <v>96.17</v>
          </cell>
          <cell r="AX108">
            <v>3</v>
          </cell>
          <cell r="AY108">
            <v>735.32999999999993</v>
          </cell>
          <cell r="AZ108">
            <v>0.13233982103081368</v>
          </cell>
          <cell r="BA108">
            <v>17</v>
          </cell>
          <cell r="BB108">
            <v>380</v>
          </cell>
          <cell r="BC108">
            <v>6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9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91</v>
          </cell>
          <cell r="BW108">
            <v>91</v>
          </cell>
          <cell r="BX108">
            <v>186.51</v>
          </cell>
          <cell r="BY108">
            <v>222.75</v>
          </cell>
          <cell r="BZ108">
            <v>161.13999999999999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1.75</v>
          </cell>
          <cell r="CG108">
            <v>0</v>
          </cell>
          <cell r="CH108">
            <v>761.40000000000009</v>
          </cell>
          <cell r="CI108">
            <v>6</v>
          </cell>
          <cell r="CJ108">
            <v>1.75</v>
          </cell>
          <cell r="CK108">
            <v>162.83000000000001</v>
          </cell>
          <cell r="CL108">
            <v>0</v>
          </cell>
          <cell r="CM108">
            <v>639.6</v>
          </cell>
          <cell r="CN108">
            <v>124.80000000000001</v>
          </cell>
          <cell r="CO108">
            <v>4.75</v>
          </cell>
          <cell r="CP108">
            <v>769.15</v>
          </cell>
        </row>
        <row r="109">
          <cell r="B109" t="str">
            <v>0770942F</v>
          </cell>
          <cell r="C109" t="str">
            <v>LPO</v>
          </cell>
          <cell r="D109" t="str">
            <v>LPO</v>
          </cell>
          <cell r="E109" t="str">
            <v>THIBAUT DE CHAMPAGNE</v>
          </cell>
          <cell r="F109" t="str">
            <v>PROVINS</v>
          </cell>
          <cell r="G109" t="str">
            <v>Emmanuelle</v>
          </cell>
          <cell r="H109" t="str">
            <v>BAZZI</v>
          </cell>
          <cell r="I109" t="str">
            <v>01.57.02.65.03</v>
          </cell>
          <cell r="J109">
            <v>26</v>
          </cell>
          <cell r="K109">
            <v>846</v>
          </cell>
          <cell r="L109">
            <v>6</v>
          </cell>
          <cell r="M109">
            <v>0</v>
          </cell>
          <cell r="N109">
            <v>42.73</v>
          </cell>
          <cell r="O109">
            <v>17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3</v>
          </cell>
          <cell r="V109">
            <v>0</v>
          </cell>
          <cell r="W109">
            <v>269.5</v>
          </cell>
          <cell r="X109">
            <v>294</v>
          </cell>
          <cell r="Y109">
            <v>323.5</v>
          </cell>
          <cell r="Z109">
            <v>68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9</v>
          </cell>
          <cell r="AN109">
            <v>2</v>
          </cell>
          <cell r="AO109">
            <v>0</v>
          </cell>
          <cell r="AP109">
            <v>0</v>
          </cell>
          <cell r="AQ109">
            <v>955</v>
          </cell>
          <cell r="AR109">
            <v>65.73</v>
          </cell>
          <cell r="AS109">
            <v>20</v>
          </cell>
          <cell r="AT109">
            <v>0</v>
          </cell>
          <cell r="AU109">
            <v>218</v>
          </cell>
          <cell r="AV109">
            <v>891.49</v>
          </cell>
          <cell r="AW109">
            <v>133.49</v>
          </cell>
          <cell r="AX109">
            <v>15.75</v>
          </cell>
          <cell r="AY109">
            <v>1040.73</v>
          </cell>
          <cell r="AZ109">
            <v>0.1331241180051474</v>
          </cell>
          <cell r="BA109">
            <v>26</v>
          </cell>
          <cell r="BB109">
            <v>846</v>
          </cell>
          <cell r="BC109">
            <v>6</v>
          </cell>
          <cell r="BD109">
            <v>0</v>
          </cell>
          <cell r="BE109">
            <v>42.73</v>
          </cell>
          <cell r="BF109">
            <v>17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6</v>
          </cell>
          <cell r="BL109">
            <v>3</v>
          </cell>
          <cell r="BM109">
            <v>0</v>
          </cell>
          <cell r="BN109">
            <v>269.5</v>
          </cell>
          <cell r="BO109">
            <v>294</v>
          </cell>
          <cell r="BP109">
            <v>323.5</v>
          </cell>
          <cell r="BQ109">
            <v>68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9</v>
          </cell>
          <cell r="CE109">
            <v>2</v>
          </cell>
          <cell r="CF109">
            <v>0</v>
          </cell>
          <cell r="CG109">
            <v>0</v>
          </cell>
          <cell r="CH109">
            <v>955</v>
          </cell>
          <cell r="CI109">
            <v>65.73</v>
          </cell>
          <cell r="CJ109">
            <v>20</v>
          </cell>
          <cell r="CK109">
            <v>0</v>
          </cell>
          <cell r="CL109">
            <v>218</v>
          </cell>
          <cell r="CM109">
            <v>900.9</v>
          </cell>
          <cell r="CN109">
            <v>124.08000000000001</v>
          </cell>
          <cell r="CO109">
            <v>15.75</v>
          </cell>
          <cell r="CP109">
            <v>1040.73</v>
          </cell>
        </row>
        <row r="110">
          <cell r="B110" t="str">
            <v>0771358H</v>
          </cell>
          <cell r="C110" t="str">
            <v>LP</v>
          </cell>
          <cell r="D110" t="str">
            <v>SEP</v>
          </cell>
          <cell r="E110" t="str">
            <v>DU LYCEE THIBAULT DE CHAMPAGNE</v>
          </cell>
          <cell r="F110" t="str">
            <v>PROVINS</v>
          </cell>
          <cell r="G110" t="str">
            <v>Emmanuelle</v>
          </cell>
          <cell r="H110" t="str">
            <v>BAZZI</v>
          </cell>
          <cell r="I110" t="str">
            <v>01.57.02.65.03</v>
          </cell>
          <cell r="J110">
            <v>8</v>
          </cell>
          <cell r="K110">
            <v>168</v>
          </cell>
          <cell r="L110">
            <v>6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6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37</v>
          </cell>
          <cell r="AF110">
            <v>37</v>
          </cell>
          <cell r="AG110">
            <v>91</v>
          </cell>
          <cell r="AH110">
            <v>90</v>
          </cell>
          <cell r="AI110">
            <v>89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344</v>
          </cell>
          <cell r="AR110">
            <v>6</v>
          </cell>
          <cell r="AS110">
            <v>6</v>
          </cell>
          <cell r="AT110">
            <v>81</v>
          </cell>
          <cell r="AU110">
            <v>0</v>
          </cell>
          <cell r="AV110">
            <v>298.06</v>
          </cell>
          <cell r="AW110">
            <v>55.69</v>
          </cell>
          <cell r="AX110">
            <v>2.25</v>
          </cell>
          <cell r="AY110">
            <v>356</v>
          </cell>
          <cell r="AZ110">
            <v>0.1377257204675725</v>
          </cell>
          <cell r="BA110">
            <v>8</v>
          </cell>
          <cell r="BB110">
            <v>177</v>
          </cell>
          <cell r="BC110">
            <v>6</v>
          </cell>
          <cell r="BD110">
            <v>1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6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37</v>
          </cell>
          <cell r="BW110">
            <v>37</v>
          </cell>
          <cell r="BX110">
            <v>96.06</v>
          </cell>
          <cell r="BY110">
            <v>90</v>
          </cell>
          <cell r="BZ110">
            <v>89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349.06</v>
          </cell>
          <cell r="CI110">
            <v>6</v>
          </cell>
          <cell r="CJ110">
            <v>7</v>
          </cell>
          <cell r="CK110">
            <v>81</v>
          </cell>
          <cell r="CL110">
            <v>0</v>
          </cell>
          <cell r="CM110">
            <v>301.25</v>
          </cell>
          <cell r="CN110">
            <v>58.559999999999995</v>
          </cell>
          <cell r="CO110">
            <v>2.25</v>
          </cell>
          <cell r="CP110">
            <v>362.06</v>
          </cell>
        </row>
        <row r="111">
          <cell r="B111" t="str">
            <v>0770943G</v>
          </cell>
          <cell r="C111" t="str">
            <v>LP</v>
          </cell>
          <cell r="D111" t="str">
            <v>LP</v>
          </cell>
          <cell r="E111" t="str">
            <v>BENJAMIN FRANKLIN</v>
          </cell>
          <cell r="F111" t="str">
            <v>LA ROCHETTE</v>
          </cell>
          <cell r="G111" t="str">
            <v>Emmanuelle</v>
          </cell>
          <cell r="H111" t="str">
            <v>BAZZI</v>
          </cell>
          <cell r="I111" t="str">
            <v>01.57.02.65.03</v>
          </cell>
          <cell r="J111">
            <v>32</v>
          </cell>
          <cell r="K111">
            <v>651</v>
          </cell>
          <cell r="L111">
            <v>12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18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49</v>
          </cell>
          <cell r="AC111">
            <v>35</v>
          </cell>
          <cell r="AD111">
            <v>22</v>
          </cell>
          <cell r="AE111">
            <v>229.5</v>
          </cell>
          <cell r="AF111">
            <v>236</v>
          </cell>
          <cell r="AG111">
            <v>254.38</v>
          </cell>
          <cell r="AH111">
            <v>268.18</v>
          </cell>
          <cell r="AI111">
            <v>230.02</v>
          </cell>
          <cell r="AJ111">
            <v>0</v>
          </cell>
          <cell r="AK111">
            <v>6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1341.08</v>
          </cell>
          <cell r="AR111">
            <v>12</v>
          </cell>
          <cell r="AS111">
            <v>7</v>
          </cell>
          <cell r="AT111">
            <v>264.98</v>
          </cell>
          <cell r="AU111">
            <v>0</v>
          </cell>
          <cell r="AV111">
            <v>1120.9099999999999</v>
          </cell>
          <cell r="AW111">
            <v>215.17</v>
          </cell>
          <cell r="AX111">
            <v>24</v>
          </cell>
          <cell r="AY111">
            <v>1360.08</v>
          </cell>
          <cell r="AZ111">
            <v>0.15319591807386018</v>
          </cell>
          <cell r="BA111">
            <v>32</v>
          </cell>
          <cell r="BB111">
            <v>651</v>
          </cell>
          <cell r="BC111">
            <v>12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18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49</v>
          </cell>
          <cell r="BT111">
            <v>35</v>
          </cell>
          <cell r="BU111">
            <v>27</v>
          </cell>
          <cell r="BV111">
            <v>229.5</v>
          </cell>
          <cell r="BW111">
            <v>236</v>
          </cell>
          <cell r="BX111">
            <v>254.38</v>
          </cell>
          <cell r="BY111">
            <v>268.18</v>
          </cell>
          <cell r="BZ111">
            <v>230.02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1341.08</v>
          </cell>
          <cell r="CI111">
            <v>12</v>
          </cell>
          <cell r="CJ111">
            <v>7</v>
          </cell>
          <cell r="CK111">
            <v>264.98</v>
          </cell>
          <cell r="CL111">
            <v>0</v>
          </cell>
          <cell r="CM111">
            <v>1110.4899999999998</v>
          </cell>
          <cell r="CN111">
            <v>230.58999999999997</v>
          </cell>
          <cell r="CO111">
            <v>24</v>
          </cell>
          <cell r="CP111">
            <v>1365.08</v>
          </cell>
        </row>
        <row r="112">
          <cell r="B112" t="str">
            <v>0772644F</v>
          </cell>
          <cell r="C112" t="str">
            <v>LYC</v>
          </cell>
          <cell r="D112" t="str">
            <v>SGT</v>
          </cell>
          <cell r="E112" t="str">
            <v>LP BENJAMIN FRANKLIN</v>
          </cell>
          <cell r="F112" t="str">
            <v>LA ROCHETTE</v>
          </cell>
          <cell r="G112" t="str">
            <v>Emmanuelle</v>
          </cell>
          <cell r="H112" t="str">
            <v>BAZZI</v>
          </cell>
          <cell r="I112" t="str">
            <v>01.57.02.65.03</v>
          </cell>
          <cell r="J112">
            <v>3</v>
          </cell>
          <cell r="K112">
            <v>63</v>
          </cell>
          <cell r="L112">
            <v>0</v>
          </cell>
          <cell r="M112">
            <v>0</v>
          </cell>
          <cell r="N112">
            <v>3.85</v>
          </cell>
          <cell r="O112">
            <v>8.5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41</v>
          </cell>
          <cell r="Y112">
            <v>40</v>
          </cell>
          <cell r="Z112">
            <v>34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115</v>
          </cell>
          <cell r="AR112">
            <v>12.35</v>
          </cell>
          <cell r="AS112">
            <v>0</v>
          </cell>
          <cell r="AT112">
            <v>0</v>
          </cell>
          <cell r="AU112">
            <v>18</v>
          </cell>
          <cell r="AV112">
            <v>111.66999999999999</v>
          </cell>
          <cell r="AW112">
            <v>13.68</v>
          </cell>
          <cell r="AX112">
            <v>2</v>
          </cell>
          <cell r="AY112">
            <v>127.35</v>
          </cell>
          <cell r="AZ112">
            <v>8.7489742893254063E-2</v>
          </cell>
          <cell r="BA112">
            <v>3</v>
          </cell>
          <cell r="BB112">
            <v>63</v>
          </cell>
          <cell r="BC112">
            <v>0</v>
          </cell>
          <cell r="BD112">
            <v>0</v>
          </cell>
          <cell r="BE112">
            <v>3.85</v>
          </cell>
          <cell r="BF112">
            <v>8.5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41</v>
          </cell>
          <cell r="BP112">
            <v>40</v>
          </cell>
          <cell r="BQ112">
            <v>34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115</v>
          </cell>
          <cell r="CI112">
            <v>12.35</v>
          </cell>
          <cell r="CJ112">
            <v>0</v>
          </cell>
          <cell r="CK112">
            <v>0</v>
          </cell>
          <cell r="CL112">
            <v>18</v>
          </cell>
          <cell r="CM112">
            <v>112.30999999999999</v>
          </cell>
          <cell r="CN112">
            <v>13.04</v>
          </cell>
          <cell r="CO112">
            <v>2</v>
          </cell>
          <cell r="CP112">
            <v>127.35</v>
          </cell>
        </row>
        <row r="113">
          <cell r="B113" t="str">
            <v>0770946K</v>
          </cell>
          <cell r="C113" t="str">
            <v>AUTRE</v>
          </cell>
          <cell r="D113" t="str">
            <v>E.D.M.</v>
          </cell>
          <cell r="E113" t="str">
            <v>CENTRE DU JARD</v>
          </cell>
          <cell r="F113" t="str">
            <v>VOISENON</v>
          </cell>
          <cell r="G113" t="str">
            <v>Emmanuelle</v>
          </cell>
          <cell r="H113" t="str">
            <v>BAZZI</v>
          </cell>
          <cell r="I113" t="str">
            <v>01.57.02.65.03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324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303.77999999999997</v>
          </cell>
          <cell r="AW113">
            <v>20.22</v>
          </cell>
          <cell r="AX113">
            <v>0</v>
          </cell>
          <cell r="AY113">
            <v>324</v>
          </cell>
          <cell r="AZ113">
            <v>7.1241819018126443E-2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324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278</v>
          </cell>
          <cell r="CN113">
            <v>46</v>
          </cell>
          <cell r="CO113">
            <v>0</v>
          </cell>
          <cell r="CP113">
            <v>324</v>
          </cell>
        </row>
        <row r="114">
          <cell r="B114" t="str">
            <v>0771027Y</v>
          </cell>
          <cell r="C114" t="str">
            <v>LPO</v>
          </cell>
          <cell r="D114" t="str">
            <v>LPO LY</v>
          </cell>
          <cell r="E114" t="str">
            <v>FREDERIC JOLIOT CURIE</v>
          </cell>
          <cell r="F114" t="str">
            <v>DAMMARIE LES LYS</v>
          </cell>
          <cell r="G114" t="str">
            <v>Emmanuelle</v>
          </cell>
          <cell r="H114" t="str">
            <v>BAZZI</v>
          </cell>
          <cell r="I114" t="str">
            <v>01.57.02.65.03</v>
          </cell>
          <cell r="J114">
            <v>37</v>
          </cell>
          <cell r="K114">
            <v>1179</v>
          </cell>
          <cell r="L114">
            <v>12</v>
          </cell>
          <cell r="M114">
            <v>0</v>
          </cell>
          <cell r="N114">
            <v>61.63</v>
          </cell>
          <cell r="O114">
            <v>51.75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6</v>
          </cell>
          <cell r="U114">
            <v>0</v>
          </cell>
          <cell r="V114">
            <v>0</v>
          </cell>
          <cell r="W114">
            <v>385</v>
          </cell>
          <cell r="X114">
            <v>417.5</v>
          </cell>
          <cell r="Y114">
            <v>427</v>
          </cell>
          <cell r="Z114">
            <v>207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8</v>
          </cell>
          <cell r="AN114">
            <v>2</v>
          </cell>
          <cell r="AO114">
            <v>0</v>
          </cell>
          <cell r="AP114">
            <v>0</v>
          </cell>
          <cell r="AQ114">
            <v>1436.5</v>
          </cell>
          <cell r="AR114">
            <v>125.38</v>
          </cell>
          <cell r="AS114">
            <v>16</v>
          </cell>
          <cell r="AT114">
            <v>0</v>
          </cell>
          <cell r="AU114">
            <v>305</v>
          </cell>
          <cell r="AV114">
            <v>1331.6200000000001</v>
          </cell>
          <cell r="AW114">
            <v>229.26</v>
          </cell>
          <cell r="AX114">
            <v>17</v>
          </cell>
          <cell r="AY114">
            <v>1577.88</v>
          </cell>
          <cell r="AZ114">
            <v>0.13965587814201769</v>
          </cell>
          <cell r="BA114">
            <v>38</v>
          </cell>
          <cell r="BB114">
            <v>1214</v>
          </cell>
          <cell r="BC114">
            <v>12</v>
          </cell>
          <cell r="BD114">
            <v>3</v>
          </cell>
          <cell r="BE114">
            <v>64.23</v>
          </cell>
          <cell r="BF114">
            <v>51.75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6</v>
          </cell>
          <cell r="BL114">
            <v>0</v>
          </cell>
          <cell r="BM114">
            <v>0</v>
          </cell>
          <cell r="BN114">
            <v>385</v>
          </cell>
          <cell r="BO114">
            <v>453.5</v>
          </cell>
          <cell r="BP114">
            <v>427</v>
          </cell>
          <cell r="BQ114">
            <v>207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8</v>
          </cell>
          <cell r="CE114">
            <v>2</v>
          </cell>
          <cell r="CF114">
            <v>1.5</v>
          </cell>
          <cell r="CG114">
            <v>0</v>
          </cell>
          <cell r="CH114">
            <v>1472.5</v>
          </cell>
          <cell r="CI114">
            <v>130.97999999999999</v>
          </cell>
          <cell r="CJ114">
            <v>16</v>
          </cell>
          <cell r="CK114">
            <v>0</v>
          </cell>
          <cell r="CL114">
            <v>305</v>
          </cell>
          <cell r="CM114">
            <v>1348.0000000000002</v>
          </cell>
          <cell r="CN114">
            <v>250.48</v>
          </cell>
          <cell r="CO114">
            <v>22.5</v>
          </cell>
          <cell r="CP114">
            <v>1620.98</v>
          </cell>
        </row>
        <row r="115">
          <cell r="B115" t="str">
            <v>0771364P</v>
          </cell>
          <cell r="C115" t="str">
            <v>LP</v>
          </cell>
          <cell r="D115" t="str">
            <v>SEP</v>
          </cell>
          <cell r="E115" t="str">
            <v>DU LYCEE JOLIOT CURIE</v>
          </cell>
          <cell r="F115" t="str">
            <v>DAMMARIE LES LYS</v>
          </cell>
          <cell r="G115" t="str">
            <v>Emmanuelle</v>
          </cell>
          <cell r="H115" t="str">
            <v>BAZZI</v>
          </cell>
          <cell r="I115" t="str">
            <v>01.57.02.65.03</v>
          </cell>
          <cell r="J115">
            <v>32</v>
          </cell>
          <cell r="K115">
            <v>710</v>
          </cell>
          <cell r="L115">
            <v>12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35</v>
          </cell>
          <cell r="AD115">
            <v>22</v>
          </cell>
          <cell r="AE115">
            <v>54</v>
          </cell>
          <cell r="AF115">
            <v>47.5</v>
          </cell>
          <cell r="AG115">
            <v>411.92</v>
          </cell>
          <cell r="AH115">
            <v>439.01</v>
          </cell>
          <cell r="AI115">
            <v>398.1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1406.53</v>
          </cell>
          <cell r="AR115">
            <v>12</v>
          </cell>
          <cell r="AS115">
            <v>1</v>
          </cell>
          <cell r="AT115">
            <v>375.81</v>
          </cell>
          <cell r="AU115">
            <v>0</v>
          </cell>
          <cell r="AV115">
            <v>1190.5700000000002</v>
          </cell>
          <cell r="AW115">
            <v>210.96</v>
          </cell>
          <cell r="AX115">
            <v>18</v>
          </cell>
          <cell r="AY115">
            <v>1419.5300000000002</v>
          </cell>
          <cell r="AZ115">
            <v>0.14595939448753381</v>
          </cell>
          <cell r="BA115">
            <v>32</v>
          </cell>
          <cell r="BB115">
            <v>710</v>
          </cell>
          <cell r="BC115">
            <v>15</v>
          </cell>
          <cell r="BD115">
            <v>2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9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35</v>
          </cell>
          <cell r="BU115">
            <v>29</v>
          </cell>
          <cell r="BV115">
            <v>54</v>
          </cell>
          <cell r="BW115">
            <v>47.5</v>
          </cell>
          <cell r="BX115">
            <v>411.92</v>
          </cell>
          <cell r="BY115">
            <v>439.01</v>
          </cell>
          <cell r="BZ115">
            <v>398.1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-1.5</v>
          </cell>
          <cell r="CG115">
            <v>0</v>
          </cell>
          <cell r="CH115">
            <v>1406.53</v>
          </cell>
          <cell r="CI115">
            <v>17</v>
          </cell>
          <cell r="CJ115">
            <v>1</v>
          </cell>
          <cell r="CK115">
            <v>375.81</v>
          </cell>
          <cell r="CL115">
            <v>0</v>
          </cell>
          <cell r="CM115">
            <v>1204.5000000000002</v>
          </cell>
          <cell r="CN115">
            <v>214.03</v>
          </cell>
          <cell r="CO115">
            <v>20.5</v>
          </cell>
          <cell r="CP115">
            <v>1439.0300000000002</v>
          </cell>
        </row>
        <row r="116">
          <cell r="B116" t="str">
            <v>0771125E</v>
          </cell>
          <cell r="C116" t="str">
            <v>AUTRE</v>
          </cell>
          <cell r="D116" t="str">
            <v>CMPA</v>
          </cell>
          <cell r="E116" t="str">
            <v>CENTRE MEDICAL PEDAGOGIQUE ADO</v>
          </cell>
          <cell r="F116" t="str">
            <v>NEUFMOUTIERS EN BRIE</v>
          </cell>
          <cell r="G116" t="str">
            <v>Emmanuelle</v>
          </cell>
          <cell r="H116" t="str">
            <v>BAZZI</v>
          </cell>
          <cell r="I116" t="str">
            <v>01.57.02.65.03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588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525.63</v>
          </cell>
          <cell r="AW116">
            <v>62.37</v>
          </cell>
          <cell r="AX116">
            <v>0</v>
          </cell>
          <cell r="AY116">
            <v>588</v>
          </cell>
          <cell r="AZ116">
            <v>9.3977029352503891E-2</v>
          </cell>
          <cell r="BA116">
            <v>0</v>
          </cell>
          <cell r="BB116">
            <v>0</v>
          </cell>
          <cell r="BC116">
            <v>0</v>
          </cell>
          <cell r="BD116">
            <v>2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588</v>
          </cell>
          <cell r="CH116">
            <v>0</v>
          </cell>
          <cell r="CI116">
            <v>2</v>
          </cell>
          <cell r="CJ116">
            <v>0</v>
          </cell>
          <cell r="CK116">
            <v>0</v>
          </cell>
          <cell r="CL116">
            <v>0</v>
          </cell>
          <cell r="CM116">
            <v>529.9</v>
          </cell>
          <cell r="CN116">
            <v>60.099999999999994</v>
          </cell>
          <cell r="CO116">
            <v>0</v>
          </cell>
          <cell r="CP116">
            <v>590</v>
          </cell>
        </row>
        <row r="117">
          <cell r="B117" t="str">
            <v>0771336J</v>
          </cell>
          <cell r="C117" t="str">
            <v>LPO</v>
          </cell>
          <cell r="D117" t="str">
            <v>LPO LY</v>
          </cell>
          <cell r="E117" t="str">
            <v>LES PANNEVELLES</v>
          </cell>
          <cell r="F117" t="str">
            <v>PROVINS</v>
          </cell>
          <cell r="G117" t="str">
            <v>Emmanuelle</v>
          </cell>
          <cell r="H117" t="str">
            <v>BAZZI</v>
          </cell>
          <cell r="I117" t="str">
            <v>01.57.02.65.03</v>
          </cell>
          <cell r="J117">
            <v>19</v>
          </cell>
          <cell r="K117">
            <v>555</v>
          </cell>
          <cell r="L117">
            <v>12</v>
          </cell>
          <cell r="M117">
            <v>0</v>
          </cell>
          <cell r="N117">
            <v>31.89</v>
          </cell>
          <cell r="O117">
            <v>51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154</v>
          </cell>
          <cell r="X117">
            <v>229.5</v>
          </cell>
          <cell r="Y117">
            <v>207</v>
          </cell>
          <cell r="Z117">
            <v>204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12</v>
          </cell>
          <cell r="AN117">
            <v>0</v>
          </cell>
          <cell r="AO117">
            <v>0</v>
          </cell>
          <cell r="AP117">
            <v>0</v>
          </cell>
          <cell r="AQ117">
            <v>794.5</v>
          </cell>
          <cell r="AR117">
            <v>0</v>
          </cell>
          <cell r="AS117">
            <v>94.86</v>
          </cell>
          <cell r="AT117">
            <v>0</v>
          </cell>
          <cell r="AU117">
            <v>147</v>
          </cell>
          <cell r="AV117">
            <v>784.22</v>
          </cell>
          <cell r="AW117">
            <v>99.67</v>
          </cell>
          <cell r="AX117">
            <v>17.5</v>
          </cell>
          <cell r="AY117">
            <v>901.39</v>
          </cell>
          <cell r="AZ117">
            <v>0.12166719876807136</v>
          </cell>
          <cell r="BA117">
            <v>19</v>
          </cell>
          <cell r="BB117">
            <v>555</v>
          </cell>
          <cell r="BC117">
            <v>12</v>
          </cell>
          <cell r="BD117">
            <v>1</v>
          </cell>
          <cell r="BE117">
            <v>33.119999999999997</v>
          </cell>
          <cell r="BF117">
            <v>51.5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154</v>
          </cell>
          <cell r="BO117">
            <v>245.5</v>
          </cell>
          <cell r="BP117">
            <v>207</v>
          </cell>
          <cell r="BQ117">
            <v>206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12</v>
          </cell>
          <cell r="CE117">
            <v>0</v>
          </cell>
          <cell r="CF117">
            <v>0</v>
          </cell>
          <cell r="CG117">
            <v>0</v>
          </cell>
          <cell r="CH117">
            <v>794.5</v>
          </cell>
          <cell r="CI117">
            <v>1</v>
          </cell>
          <cell r="CJ117">
            <v>94.86</v>
          </cell>
          <cell r="CK117">
            <v>0</v>
          </cell>
          <cell r="CL117">
            <v>147</v>
          </cell>
          <cell r="CM117">
            <v>793.30000000000007</v>
          </cell>
          <cell r="CN117">
            <v>108.32</v>
          </cell>
          <cell r="CO117">
            <v>20.5</v>
          </cell>
          <cell r="CP117">
            <v>922.12</v>
          </cell>
        </row>
        <row r="118">
          <cell r="B118" t="str">
            <v>0772326K</v>
          </cell>
          <cell r="C118" t="str">
            <v>LP</v>
          </cell>
          <cell r="D118" t="str">
            <v>SEP</v>
          </cell>
          <cell r="E118" t="str">
            <v>LYCEE PANNEVELLES</v>
          </cell>
          <cell r="F118" t="str">
            <v>PROVINS</v>
          </cell>
          <cell r="G118" t="str">
            <v>Emmanuelle</v>
          </cell>
          <cell r="H118" t="str">
            <v>BAZZI</v>
          </cell>
          <cell r="I118" t="str">
            <v>01.57.02.65.03</v>
          </cell>
          <cell r="J118">
            <v>33</v>
          </cell>
          <cell r="K118">
            <v>630</v>
          </cell>
          <cell r="L118">
            <v>6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18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35</v>
          </cell>
          <cell r="AD118">
            <v>0</v>
          </cell>
          <cell r="AE118">
            <v>343.5</v>
          </cell>
          <cell r="AF118">
            <v>295</v>
          </cell>
          <cell r="AG118">
            <v>253.03</v>
          </cell>
          <cell r="AH118">
            <v>253.95</v>
          </cell>
          <cell r="AI118">
            <v>231.42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1423.9</v>
          </cell>
          <cell r="AS118">
            <v>6</v>
          </cell>
          <cell r="AT118">
            <v>284.41000000000003</v>
          </cell>
          <cell r="AU118">
            <v>0</v>
          </cell>
          <cell r="AV118">
            <v>1227.8800000000001</v>
          </cell>
          <cell r="AW118">
            <v>197.52</v>
          </cell>
          <cell r="AX118">
            <v>10.5</v>
          </cell>
          <cell r="AY118">
            <v>1435.9</v>
          </cell>
          <cell r="AZ118">
            <v>0.12580333441121</v>
          </cell>
          <cell r="BA118">
            <v>33</v>
          </cell>
          <cell r="BB118">
            <v>630</v>
          </cell>
          <cell r="BC118">
            <v>6</v>
          </cell>
          <cell r="BD118">
            <v>2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27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38</v>
          </cell>
          <cell r="BU118">
            <v>0</v>
          </cell>
          <cell r="BV118">
            <v>375.5</v>
          </cell>
          <cell r="BW118">
            <v>327</v>
          </cell>
          <cell r="BX118">
            <v>253.03</v>
          </cell>
          <cell r="BY118">
            <v>253.95</v>
          </cell>
          <cell r="BZ118">
            <v>244.92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10</v>
          </cell>
          <cell r="CG118">
            <v>0</v>
          </cell>
          <cell r="CH118">
            <v>77.5</v>
          </cell>
          <cell r="CI118">
            <v>1425.9</v>
          </cell>
          <cell r="CJ118">
            <v>25</v>
          </cell>
          <cell r="CK118">
            <v>284.41000000000003</v>
          </cell>
          <cell r="CL118">
            <v>0</v>
          </cell>
          <cell r="CM118">
            <v>1310.5</v>
          </cell>
          <cell r="CN118">
            <v>217.5</v>
          </cell>
          <cell r="CO118">
            <v>9.4</v>
          </cell>
          <cell r="CP118">
            <v>1537.4</v>
          </cell>
        </row>
        <row r="119">
          <cell r="B119" t="str">
            <v>0771663P</v>
          </cell>
          <cell r="C119" t="str">
            <v>LYC</v>
          </cell>
          <cell r="D119" t="str">
            <v>LGT</v>
          </cell>
          <cell r="E119" t="str">
            <v>GEORGE SAND</v>
          </cell>
          <cell r="F119" t="str">
            <v>LE MEE SUR SEINE</v>
          </cell>
          <cell r="G119" t="str">
            <v>Emmanuelle</v>
          </cell>
          <cell r="H119" t="str">
            <v>BAZZI</v>
          </cell>
          <cell r="I119" t="str">
            <v>01.57.02.65.03</v>
          </cell>
          <cell r="J119">
            <v>24</v>
          </cell>
          <cell r="K119">
            <v>762</v>
          </cell>
          <cell r="L119">
            <v>6</v>
          </cell>
          <cell r="M119">
            <v>0</v>
          </cell>
          <cell r="N119">
            <v>38.9</v>
          </cell>
          <cell r="O119">
            <v>18.5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6</v>
          </cell>
          <cell r="U119">
            <v>3</v>
          </cell>
          <cell r="V119">
            <v>0</v>
          </cell>
          <cell r="W119">
            <v>308</v>
          </cell>
          <cell r="X119">
            <v>261</v>
          </cell>
          <cell r="Y119">
            <v>271</v>
          </cell>
          <cell r="Z119">
            <v>74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6</v>
          </cell>
          <cell r="AL119">
            <v>0</v>
          </cell>
          <cell r="AM119">
            <v>10</v>
          </cell>
          <cell r="AN119">
            <v>0</v>
          </cell>
          <cell r="AO119">
            <v>0</v>
          </cell>
          <cell r="AP119">
            <v>0</v>
          </cell>
          <cell r="AQ119">
            <v>914</v>
          </cell>
          <cell r="AR119">
            <v>63.4</v>
          </cell>
          <cell r="AS119">
            <v>25</v>
          </cell>
          <cell r="AT119">
            <v>0</v>
          </cell>
          <cell r="AU119">
            <v>212</v>
          </cell>
          <cell r="AV119">
            <v>851.93999999999994</v>
          </cell>
          <cell r="AW119">
            <v>137.46</v>
          </cell>
          <cell r="AX119">
            <v>13</v>
          </cell>
          <cell r="AY119">
            <v>1002.4</v>
          </cell>
          <cell r="AZ119">
            <v>0.13199597311618516</v>
          </cell>
          <cell r="BA119">
            <v>24</v>
          </cell>
          <cell r="BB119">
            <v>762</v>
          </cell>
          <cell r="BC119">
            <v>6</v>
          </cell>
          <cell r="BD119">
            <v>2</v>
          </cell>
          <cell r="BE119">
            <v>39.059999999999995</v>
          </cell>
          <cell r="BF119">
            <v>18.5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6</v>
          </cell>
          <cell r="BL119">
            <v>3</v>
          </cell>
          <cell r="BM119">
            <v>0</v>
          </cell>
          <cell r="BN119">
            <v>308</v>
          </cell>
          <cell r="BO119">
            <v>263</v>
          </cell>
          <cell r="BP119">
            <v>271</v>
          </cell>
          <cell r="BQ119">
            <v>74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6</v>
          </cell>
          <cell r="CC119">
            <v>0</v>
          </cell>
          <cell r="CD119">
            <v>10</v>
          </cell>
          <cell r="CE119">
            <v>0</v>
          </cell>
          <cell r="CF119">
            <v>0</v>
          </cell>
          <cell r="CG119">
            <v>0</v>
          </cell>
          <cell r="CH119">
            <v>916</v>
          </cell>
          <cell r="CI119">
            <v>64.56</v>
          </cell>
          <cell r="CJ119">
            <v>25</v>
          </cell>
          <cell r="CK119">
            <v>0</v>
          </cell>
          <cell r="CL119">
            <v>212</v>
          </cell>
          <cell r="CM119">
            <v>856.44999999999993</v>
          </cell>
          <cell r="CN119">
            <v>137.11000000000001</v>
          </cell>
          <cell r="CO119">
            <v>13</v>
          </cell>
          <cell r="CP119">
            <v>1006.56</v>
          </cell>
        </row>
        <row r="120">
          <cell r="B120" t="str">
            <v>0771997C</v>
          </cell>
          <cell r="C120" t="str">
            <v>LP</v>
          </cell>
          <cell r="D120" t="str">
            <v>LP LYC</v>
          </cell>
          <cell r="E120" t="str">
            <v>JACQUES PREVERT</v>
          </cell>
          <cell r="F120" t="str">
            <v>COMBS LA VILLE</v>
          </cell>
          <cell r="G120" t="str">
            <v>Emmanuelle</v>
          </cell>
          <cell r="H120" t="str">
            <v>BAZZI</v>
          </cell>
          <cell r="I120" t="str">
            <v>01.57.02.65.03</v>
          </cell>
          <cell r="J120">
            <v>24</v>
          </cell>
          <cell r="K120">
            <v>514</v>
          </cell>
          <cell r="L120">
            <v>9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35</v>
          </cell>
          <cell r="AD120">
            <v>0</v>
          </cell>
          <cell r="AE120">
            <v>54</v>
          </cell>
          <cell r="AF120">
            <v>54</v>
          </cell>
          <cell r="AG120">
            <v>312.43</v>
          </cell>
          <cell r="AH120">
            <v>295.43</v>
          </cell>
          <cell r="AI120">
            <v>290.69</v>
          </cell>
          <cell r="AJ120">
            <v>0</v>
          </cell>
          <cell r="AK120">
            <v>0</v>
          </cell>
          <cell r="AL120">
            <v>0</v>
          </cell>
          <cell r="AM120">
            <v>9</v>
          </cell>
          <cell r="AN120">
            <v>0</v>
          </cell>
          <cell r="AO120">
            <v>0</v>
          </cell>
          <cell r="AP120">
            <v>0</v>
          </cell>
          <cell r="AQ120">
            <v>1041.55</v>
          </cell>
          <cell r="AR120">
            <v>9</v>
          </cell>
          <cell r="AS120">
            <v>9</v>
          </cell>
          <cell r="AT120">
            <v>271.05</v>
          </cell>
          <cell r="AU120">
            <v>0</v>
          </cell>
          <cell r="AV120">
            <v>956.57999999999993</v>
          </cell>
          <cell r="AW120">
            <v>87.97</v>
          </cell>
          <cell r="AX120">
            <v>15</v>
          </cell>
          <cell r="AY120">
            <v>1059.55</v>
          </cell>
          <cell r="AZ120">
            <v>0.11201478108414725</v>
          </cell>
          <cell r="BA120">
            <v>24</v>
          </cell>
          <cell r="BB120">
            <v>526</v>
          </cell>
          <cell r="BC120">
            <v>9</v>
          </cell>
          <cell r="BD120">
            <v>1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9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35</v>
          </cell>
          <cell r="BU120">
            <v>0</v>
          </cell>
          <cell r="BV120">
            <v>54</v>
          </cell>
          <cell r="BW120">
            <v>54</v>
          </cell>
          <cell r="BX120">
            <v>319.18</v>
          </cell>
          <cell r="BY120">
            <v>308.93</v>
          </cell>
          <cell r="BZ120">
            <v>290.69</v>
          </cell>
          <cell r="CA120">
            <v>0</v>
          </cell>
          <cell r="CB120">
            <v>0</v>
          </cell>
          <cell r="CC120">
            <v>0</v>
          </cell>
          <cell r="CD120">
            <v>9</v>
          </cell>
          <cell r="CE120">
            <v>0</v>
          </cell>
          <cell r="CF120">
            <v>0</v>
          </cell>
          <cell r="CG120">
            <v>0</v>
          </cell>
          <cell r="CH120">
            <v>1061.8</v>
          </cell>
          <cell r="CI120">
            <v>9</v>
          </cell>
          <cell r="CJ120">
            <v>19</v>
          </cell>
          <cell r="CK120">
            <v>271.05</v>
          </cell>
          <cell r="CL120">
            <v>0</v>
          </cell>
          <cell r="CM120">
            <v>933.99999999999989</v>
          </cell>
          <cell r="CN120">
            <v>140.80000000000001</v>
          </cell>
          <cell r="CO120">
            <v>15</v>
          </cell>
          <cell r="CP120">
            <v>1089.8</v>
          </cell>
        </row>
        <row r="121">
          <cell r="B121" t="str">
            <v>0772127U</v>
          </cell>
          <cell r="C121" t="str">
            <v>LYC</v>
          </cell>
          <cell r="D121" t="str">
            <v>LGT</v>
          </cell>
          <cell r="E121" t="str">
            <v>GALILEE</v>
          </cell>
          <cell r="F121" t="str">
            <v>COMBS LA VILLE</v>
          </cell>
          <cell r="G121" t="str">
            <v>Emmanuelle</v>
          </cell>
          <cell r="H121" t="str">
            <v>BAZZI</v>
          </cell>
          <cell r="I121" t="str">
            <v>01.57.02.65.03</v>
          </cell>
          <cell r="J121">
            <v>27</v>
          </cell>
          <cell r="K121">
            <v>907</v>
          </cell>
          <cell r="L121">
            <v>6</v>
          </cell>
          <cell r="M121">
            <v>0</v>
          </cell>
          <cell r="N121">
            <v>45.51</v>
          </cell>
          <cell r="O121">
            <v>20</v>
          </cell>
          <cell r="P121">
            <v>0</v>
          </cell>
          <cell r="Q121">
            <v>0</v>
          </cell>
          <cell r="R121">
            <v>29</v>
          </cell>
          <cell r="S121">
            <v>0</v>
          </cell>
          <cell r="T121">
            <v>6</v>
          </cell>
          <cell r="U121">
            <v>3</v>
          </cell>
          <cell r="V121">
            <v>0</v>
          </cell>
          <cell r="W121">
            <v>308</v>
          </cell>
          <cell r="X121">
            <v>298.5</v>
          </cell>
          <cell r="Y121">
            <v>321</v>
          </cell>
          <cell r="Z121">
            <v>80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10</v>
          </cell>
          <cell r="AM121">
            <v>8</v>
          </cell>
          <cell r="AN121">
            <v>2</v>
          </cell>
          <cell r="AO121">
            <v>0</v>
          </cell>
          <cell r="AP121">
            <v>0</v>
          </cell>
          <cell r="AQ121">
            <v>1007.5</v>
          </cell>
          <cell r="AR121">
            <v>71.510000000000005</v>
          </cell>
          <cell r="AS121">
            <v>58</v>
          </cell>
          <cell r="AT121">
            <v>0</v>
          </cell>
          <cell r="AU121">
            <v>233</v>
          </cell>
          <cell r="AV121">
            <v>982.87</v>
          </cell>
          <cell r="AW121">
            <v>143.13999999999999</v>
          </cell>
          <cell r="AX121">
            <v>11</v>
          </cell>
          <cell r="AY121">
            <v>1137.01</v>
          </cell>
          <cell r="AZ121">
            <v>0.12730926476214433</v>
          </cell>
          <cell r="BA121">
            <v>27</v>
          </cell>
          <cell r="BB121">
            <v>907</v>
          </cell>
          <cell r="BC121">
            <v>6</v>
          </cell>
          <cell r="BD121">
            <v>0</v>
          </cell>
          <cell r="BE121">
            <v>45.51</v>
          </cell>
          <cell r="BF121">
            <v>20</v>
          </cell>
          <cell r="BG121">
            <v>0</v>
          </cell>
          <cell r="BH121">
            <v>0</v>
          </cell>
          <cell r="BI121">
            <v>29</v>
          </cell>
          <cell r="BJ121">
            <v>0</v>
          </cell>
          <cell r="BK121">
            <v>6</v>
          </cell>
          <cell r="BL121">
            <v>3</v>
          </cell>
          <cell r="BM121">
            <v>0</v>
          </cell>
          <cell r="BN121">
            <v>308</v>
          </cell>
          <cell r="BO121">
            <v>298.5</v>
          </cell>
          <cell r="BP121">
            <v>321</v>
          </cell>
          <cell r="BQ121">
            <v>80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10</v>
          </cell>
          <cell r="CD121">
            <v>8</v>
          </cell>
          <cell r="CE121">
            <v>2</v>
          </cell>
          <cell r="CF121">
            <v>0.5</v>
          </cell>
          <cell r="CG121">
            <v>0</v>
          </cell>
          <cell r="CH121">
            <v>1007.5</v>
          </cell>
          <cell r="CI121">
            <v>71.510000000000005</v>
          </cell>
          <cell r="CJ121">
            <v>58.5</v>
          </cell>
          <cell r="CK121">
            <v>0</v>
          </cell>
          <cell r="CL121">
            <v>233</v>
          </cell>
          <cell r="CM121">
            <v>961.35</v>
          </cell>
          <cell r="CN121">
            <v>164.66</v>
          </cell>
          <cell r="CO121">
            <v>11.5</v>
          </cell>
          <cell r="CP121">
            <v>1137.51</v>
          </cell>
        </row>
        <row r="122">
          <cell r="B122" t="str">
            <v>0772188K</v>
          </cell>
          <cell r="C122" t="str">
            <v>LYC</v>
          </cell>
          <cell r="D122" t="str">
            <v>LGT</v>
          </cell>
          <cell r="E122" t="str">
            <v>PIERRE MENDES-FRANCE</v>
          </cell>
          <cell r="F122" t="str">
            <v>SAVIGNY LE TEMPLE</v>
          </cell>
          <cell r="G122" t="str">
            <v>Emmanuelle</v>
          </cell>
          <cell r="H122" t="str">
            <v>BAZZI</v>
          </cell>
          <cell r="I122" t="str">
            <v>01.57.02.65.03</v>
          </cell>
          <cell r="J122">
            <v>28</v>
          </cell>
          <cell r="K122">
            <v>954</v>
          </cell>
          <cell r="L122">
            <v>9</v>
          </cell>
          <cell r="M122">
            <v>0</v>
          </cell>
          <cell r="N122">
            <v>43.07</v>
          </cell>
          <cell r="O122">
            <v>18.25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6</v>
          </cell>
          <cell r="V122">
            <v>0</v>
          </cell>
          <cell r="W122">
            <v>385</v>
          </cell>
          <cell r="X122">
            <v>300.5</v>
          </cell>
          <cell r="Y122">
            <v>304.5</v>
          </cell>
          <cell r="Z122">
            <v>73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11</v>
          </cell>
          <cell r="AN122">
            <v>0</v>
          </cell>
          <cell r="AO122">
            <v>0</v>
          </cell>
          <cell r="AP122">
            <v>0</v>
          </cell>
          <cell r="AQ122">
            <v>1063</v>
          </cell>
          <cell r="AR122">
            <v>70.319999999999993</v>
          </cell>
          <cell r="AS122">
            <v>17</v>
          </cell>
          <cell r="AT122">
            <v>0</v>
          </cell>
          <cell r="AU122">
            <v>259</v>
          </cell>
          <cell r="AV122">
            <v>973.25</v>
          </cell>
          <cell r="AW122">
            <v>162.07</v>
          </cell>
          <cell r="AX122">
            <v>15</v>
          </cell>
          <cell r="AY122">
            <v>1150.32</v>
          </cell>
          <cell r="AZ122">
            <v>0.13541006152428139</v>
          </cell>
          <cell r="BA122">
            <v>29</v>
          </cell>
          <cell r="BB122">
            <v>989</v>
          </cell>
          <cell r="BC122">
            <v>9</v>
          </cell>
          <cell r="BD122">
            <v>1</v>
          </cell>
          <cell r="BE122">
            <v>45.63</v>
          </cell>
          <cell r="BF122">
            <v>18.25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6</v>
          </cell>
          <cell r="BM122">
            <v>0</v>
          </cell>
          <cell r="BN122">
            <v>385</v>
          </cell>
          <cell r="BO122">
            <v>336.5</v>
          </cell>
          <cell r="BP122">
            <v>304.5</v>
          </cell>
          <cell r="BQ122">
            <v>73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11</v>
          </cell>
          <cell r="CE122">
            <v>0</v>
          </cell>
          <cell r="CF122">
            <v>6</v>
          </cell>
          <cell r="CG122">
            <v>0</v>
          </cell>
          <cell r="CH122">
            <v>1099</v>
          </cell>
          <cell r="CI122">
            <v>73.88</v>
          </cell>
          <cell r="CJ122">
            <v>17</v>
          </cell>
          <cell r="CK122">
            <v>0</v>
          </cell>
          <cell r="CL122">
            <v>259</v>
          </cell>
          <cell r="CM122">
            <v>1029.4000000000001</v>
          </cell>
          <cell r="CN122">
            <v>151.47999999999999</v>
          </cell>
          <cell r="CO122">
            <v>15</v>
          </cell>
          <cell r="CP122">
            <v>1195.8799999999999</v>
          </cell>
        </row>
        <row r="123">
          <cell r="B123" t="str">
            <v>0772225A</v>
          </cell>
          <cell r="C123" t="str">
            <v>LP</v>
          </cell>
          <cell r="D123" t="str">
            <v>LP</v>
          </cell>
          <cell r="E123" t="str">
            <v>LINO VENTURA</v>
          </cell>
          <cell r="F123" t="str">
            <v>OZOIR LA FERRIERE</v>
          </cell>
          <cell r="G123" t="str">
            <v>Emmanuelle</v>
          </cell>
          <cell r="H123" t="str">
            <v>BAZZI</v>
          </cell>
          <cell r="I123" t="str">
            <v>01.57.02.65.03</v>
          </cell>
          <cell r="J123">
            <v>23</v>
          </cell>
          <cell r="K123">
            <v>588</v>
          </cell>
          <cell r="L123">
            <v>9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24</v>
          </cell>
          <cell r="AC123">
            <v>0</v>
          </cell>
          <cell r="AD123">
            <v>0</v>
          </cell>
          <cell r="AE123">
            <v>54</v>
          </cell>
          <cell r="AF123">
            <v>54</v>
          </cell>
          <cell r="AG123">
            <v>279.64</v>
          </cell>
          <cell r="AH123">
            <v>282.83</v>
          </cell>
          <cell r="AI123">
            <v>271.73</v>
          </cell>
          <cell r="AJ123">
            <v>55</v>
          </cell>
          <cell r="AK123">
            <v>7</v>
          </cell>
          <cell r="AL123">
            <v>0</v>
          </cell>
          <cell r="AM123">
            <v>9</v>
          </cell>
          <cell r="AN123">
            <v>0</v>
          </cell>
          <cell r="AO123">
            <v>0</v>
          </cell>
          <cell r="AP123">
            <v>0</v>
          </cell>
          <cell r="AQ123">
            <v>1021.2</v>
          </cell>
          <cell r="AR123">
            <v>9</v>
          </cell>
          <cell r="AS123">
            <v>16</v>
          </cell>
          <cell r="AT123">
            <v>301.2</v>
          </cell>
          <cell r="AU123">
            <v>0</v>
          </cell>
          <cell r="AV123">
            <v>885.27</v>
          </cell>
          <cell r="AW123">
            <v>148.93</v>
          </cell>
          <cell r="AX123">
            <v>12</v>
          </cell>
          <cell r="AY123">
            <v>1046.2</v>
          </cell>
          <cell r="AZ123">
            <v>0.13592635611841125</v>
          </cell>
          <cell r="BA123">
            <v>23</v>
          </cell>
          <cell r="BB123">
            <v>612</v>
          </cell>
          <cell r="BC123">
            <v>9</v>
          </cell>
          <cell r="BD123">
            <v>1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9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24</v>
          </cell>
          <cell r="BT123">
            <v>0</v>
          </cell>
          <cell r="BU123">
            <v>0</v>
          </cell>
          <cell r="BV123">
            <v>54</v>
          </cell>
          <cell r="BW123">
            <v>54</v>
          </cell>
          <cell r="BX123">
            <v>295.95999999999998</v>
          </cell>
          <cell r="BY123">
            <v>282.83</v>
          </cell>
          <cell r="BZ123">
            <v>271.73</v>
          </cell>
          <cell r="CA123">
            <v>55</v>
          </cell>
          <cell r="CB123">
            <v>7</v>
          </cell>
          <cell r="CC123">
            <v>0</v>
          </cell>
          <cell r="CD123">
            <v>9</v>
          </cell>
          <cell r="CE123">
            <v>0</v>
          </cell>
          <cell r="CF123">
            <v>0</v>
          </cell>
          <cell r="CG123">
            <v>0</v>
          </cell>
          <cell r="CH123">
            <v>1046.52</v>
          </cell>
          <cell r="CI123">
            <v>9</v>
          </cell>
          <cell r="CJ123">
            <v>17</v>
          </cell>
          <cell r="CK123">
            <v>301.2</v>
          </cell>
          <cell r="CL123">
            <v>0</v>
          </cell>
          <cell r="CM123">
            <v>895</v>
          </cell>
          <cell r="CN123">
            <v>165.52</v>
          </cell>
          <cell r="CO123">
            <v>12</v>
          </cell>
          <cell r="CP123">
            <v>1072.52</v>
          </cell>
        </row>
        <row r="124">
          <cell r="B124" t="str">
            <v>0772441K</v>
          </cell>
          <cell r="C124" t="str">
            <v>LYC</v>
          </cell>
          <cell r="D124" t="str">
            <v>SGT</v>
          </cell>
          <cell r="E124" t="str">
            <v>LP LINO VENTURA</v>
          </cell>
          <cell r="F124" t="str">
            <v>OZOIR LA FERRIERE</v>
          </cell>
          <cell r="G124" t="str">
            <v>Emmanuelle</v>
          </cell>
          <cell r="H124" t="str">
            <v>BAZZI</v>
          </cell>
          <cell r="I124" t="str">
            <v>01.57.02.65.03</v>
          </cell>
          <cell r="J124">
            <v>4</v>
          </cell>
          <cell r="K124">
            <v>96</v>
          </cell>
          <cell r="L124">
            <v>0</v>
          </cell>
          <cell r="M124">
            <v>0</v>
          </cell>
          <cell r="N124">
            <v>2.65</v>
          </cell>
          <cell r="O124">
            <v>17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36</v>
          </cell>
          <cell r="Y124">
            <v>37</v>
          </cell>
          <cell r="Z124">
            <v>68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141</v>
          </cell>
          <cell r="AR124">
            <v>19.649999999999999</v>
          </cell>
          <cell r="AS124">
            <v>0</v>
          </cell>
          <cell r="AT124">
            <v>0</v>
          </cell>
          <cell r="AU124">
            <v>15</v>
          </cell>
          <cell r="AV124">
            <v>140.06</v>
          </cell>
          <cell r="AW124">
            <v>14.59</v>
          </cell>
          <cell r="AX124">
            <v>6</v>
          </cell>
          <cell r="AY124">
            <v>160.65</v>
          </cell>
          <cell r="AZ124">
            <v>4.7680357337164803E-2</v>
          </cell>
          <cell r="BA124">
            <v>4</v>
          </cell>
          <cell r="BB124">
            <v>96</v>
          </cell>
          <cell r="BC124">
            <v>0</v>
          </cell>
          <cell r="BD124">
            <v>1</v>
          </cell>
          <cell r="BE124">
            <v>2.65</v>
          </cell>
          <cell r="BF124">
            <v>17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36</v>
          </cell>
          <cell r="BP124">
            <v>37</v>
          </cell>
          <cell r="BQ124">
            <v>68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141</v>
          </cell>
          <cell r="CI124">
            <v>19.649999999999999</v>
          </cell>
          <cell r="CJ124">
            <v>1</v>
          </cell>
          <cell r="CK124">
            <v>0</v>
          </cell>
          <cell r="CL124">
            <v>15</v>
          </cell>
          <cell r="CM124">
            <v>138.6</v>
          </cell>
          <cell r="CN124">
            <v>23.05</v>
          </cell>
          <cell r="CO124">
            <v>0</v>
          </cell>
          <cell r="CP124">
            <v>161.65</v>
          </cell>
        </row>
        <row r="125">
          <cell r="B125" t="str">
            <v>0772230F</v>
          </cell>
          <cell r="C125" t="str">
            <v>LPO</v>
          </cell>
          <cell r="D125" t="str">
            <v>LPO</v>
          </cell>
          <cell r="E125" t="str">
            <v>BLAISE PASCAL</v>
          </cell>
          <cell r="F125" t="str">
            <v>BRIE COMTE ROBERT</v>
          </cell>
          <cell r="G125" t="str">
            <v>Emmanuelle</v>
          </cell>
          <cell r="H125" t="str">
            <v>BAZZI</v>
          </cell>
          <cell r="I125" t="str">
            <v>01.57.02.65.03</v>
          </cell>
          <cell r="J125">
            <v>31</v>
          </cell>
          <cell r="K125">
            <v>1080</v>
          </cell>
          <cell r="L125">
            <v>12</v>
          </cell>
          <cell r="M125">
            <v>0</v>
          </cell>
          <cell r="N125">
            <v>47.91</v>
          </cell>
          <cell r="O125">
            <v>20.5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6</v>
          </cell>
          <cell r="U125">
            <v>3</v>
          </cell>
          <cell r="V125">
            <v>0</v>
          </cell>
          <cell r="W125">
            <v>423.5</v>
          </cell>
          <cell r="X125">
            <v>372</v>
          </cell>
          <cell r="Y125">
            <v>303</v>
          </cell>
          <cell r="Z125">
            <v>82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10</v>
          </cell>
          <cell r="AN125">
            <v>0</v>
          </cell>
          <cell r="AO125">
            <v>0</v>
          </cell>
          <cell r="AP125">
            <v>0</v>
          </cell>
          <cell r="AQ125">
            <v>1180.5</v>
          </cell>
          <cell r="AR125">
            <v>80.41</v>
          </cell>
          <cell r="AS125">
            <v>19</v>
          </cell>
          <cell r="AT125">
            <v>0</v>
          </cell>
          <cell r="AU125">
            <v>284</v>
          </cell>
          <cell r="AV125">
            <v>1104.4299999999998</v>
          </cell>
          <cell r="AW125">
            <v>161.47999999999999</v>
          </cell>
          <cell r="AX125">
            <v>14</v>
          </cell>
          <cell r="AY125">
            <v>1279.9099999999999</v>
          </cell>
          <cell r="AZ125">
            <v>0.11986949472090078</v>
          </cell>
          <cell r="BA125">
            <v>31</v>
          </cell>
          <cell r="BB125">
            <v>1080</v>
          </cell>
          <cell r="BC125">
            <v>12</v>
          </cell>
          <cell r="BD125">
            <v>1</v>
          </cell>
          <cell r="BE125">
            <v>47.91</v>
          </cell>
          <cell r="BF125">
            <v>20.5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6</v>
          </cell>
          <cell r="BL125">
            <v>3</v>
          </cell>
          <cell r="BM125">
            <v>0</v>
          </cell>
          <cell r="BN125">
            <v>423.5</v>
          </cell>
          <cell r="BO125">
            <v>372</v>
          </cell>
          <cell r="BP125">
            <v>303</v>
          </cell>
          <cell r="BQ125">
            <v>82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10</v>
          </cell>
          <cell r="CE125">
            <v>0</v>
          </cell>
          <cell r="CF125">
            <v>0</v>
          </cell>
          <cell r="CG125">
            <v>0</v>
          </cell>
          <cell r="CH125">
            <v>1180.5</v>
          </cell>
          <cell r="CI125">
            <v>81.41</v>
          </cell>
          <cell r="CJ125">
            <v>19</v>
          </cell>
          <cell r="CK125">
            <v>0</v>
          </cell>
          <cell r="CL125">
            <v>284</v>
          </cell>
          <cell r="CM125">
            <v>1112.2999999999997</v>
          </cell>
          <cell r="CN125">
            <v>154.60999999999999</v>
          </cell>
          <cell r="CO125">
            <v>14</v>
          </cell>
          <cell r="CP125">
            <v>1280.9099999999999</v>
          </cell>
        </row>
        <row r="126">
          <cell r="B126" t="str">
            <v>0772329N</v>
          </cell>
          <cell r="C126" t="str">
            <v>LP</v>
          </cell>
          <cell r="D126" t="str">
            <v>SEP</v>
          </cell>
          <cell r="E126" t="str">
            <v>LYCEE BLAISE PASCAL</v>
          </cell>
          <cell r="F126" t="str">
            <v>BRIE COMTE ROBERT</v>
          </cell>
          <cell r="G126" t="str">
            <v>Emmanuelle</v>
          </cell>
          <cell r="H126" t="str">
            <v>BAZZI</v>
          </cell>
          <cell r="I126" t="str">
            <v>01.57.02.65.03</v>
          </cell>
          <cell r="J126">
            <v>9</v>
          </cell>
          <cell r="K126">
            <v>216</v>
          </cell>
          <cell r="L126">
            <v>3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6</v>
          </cell>
          <cell r="U126">
            <v>9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136.5</v>
          </cell>
          <cell r="AH126">
            <v>143.26</v>
          </cell>
          <cell r="AI126">
            <v>137.4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417.16</v>
          </cell>
          <cell r="AR126">
            <v>3</v>
          </cell>
          <cell r="AS126">
            <v>15</v>
          </cell>
          <cell r="AT126">
            <v>121.5</v>
          </cell>
          <cell r="AU126">
            <v>0</v>
          </cell>
          <cell r="AV126">
            <v>380.59999999999997</v>
          </cell>
          <cell r="AW126">
            <v>50.56</v>
          </cell>
          <cell r="AX126">
            <v>4</v>
          </cell>
          <cell r="AY126">
            <v>435.15999999999997</v>
          </cell>
          <cell r="AZ126">
            <v>0.10991504802838115</v>
          </cell>
          <cell r="BA126">
            <v>9</v>
          </cell>
          <cell r="BB126">
            <v>234</v>
          </cell>
          <cell r="BC126">
            <v>3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6</v>
          </cell>
          <cell r="BL126">
            <v>9</v>
          </cell>
          <cell r="BM126">
            <v>3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146.63</v>
          </cell>
          <cell r="BY126">
            <v>143.26</v>
          </cell>
          <cell r="BZ126">
            <v>137.4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3</v>
          </cell>
          <cell r="CG126">
            <v>0</v>
          </cell>
          <cell r="CH126">
            <v>427.29</v>
          </cell>
          <cell r="CI126">
            <v>3</v>
          </cell>
          <cell r="CJ126">
            <v>18</v>
          </cell>
          <cell r="CK126">
            <v>121.5</v>
          </cell>
          <cell r="CL126">
            <v>0</v>
          </cell>
          <cell r="CM126">
            <v>374.49999999999994</v>
          </cell>
          <cell r="CN126">
            <v>72.790000000000006</v>
          </cell>
          <cell r="CO126">
            <v>4</v>
          </cell>
          <cell r="CP126">
            <v>451.28999999999996</v>
          </cell>
        </row>
        <row r="127">
          <cell r="B127" t="str">
            <v>0772243V</v>
          </cell>
          <cell r="C127" t="str">
            <v>LYC</v>
          </cell>
          <cell r="D127" t="str">
            <v>LGT</v>
          </cell>
          <cell r="E127" t="str">
            <v>CAMILLE CLAUDEL</v>
          </cell>
          <cell r="F127" t="str">
            <v>PONTAULT COMBAULT</v>
          </cell>
          <cell r="G127" t="str">
            <v>Emmanuelle</v>
          </cell>
          <cell r="H127" t="str">
            <v>BAZZI</v>
          </cell>
          <cell r="I127" t="str">
            <v>01.57.02.65.03</v>
          </cell>
          <cell r="J127">
            <v>36</v>
          </cell>
          <cell r="K127">
            <v>1211</v>
          </cell>
          <cell r="L127">
            <v>12</v>
          </cell>
          <cell r="M127">
            <v>0</v>
          </cell>
          <cell r="N127">
            <v>59.79</v>
          </cell>
          <cell r="O127">
            <v>21.5</v>
          </cell>
          <cell r="P127">
            <v>0</v>
          </cell>
          <cell r="Q127">
            <v>6.75</v>
          </cell>
          <cell r="R127">
            <v>0</v>
          </cell>
          <cell r="S127">
            <v>0</v>
          </cell>
          <cell r="T127">
            <v>6</v>
          </cell>
          <cell r="U127">
            <v>3</v>
          </cell>
          <cell r="V127">
            <v>0</v>
          </cell>
          <cell r="W127">
            <v>462</v>
          </cell>
          <cell r="X127">
            <v>420.5</v>
          </cell>
          <cell r="Y127">
            <v>410.5</v>
          </cell>
          <cell r="Z127">
            <v>86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13</v>
          </cell>
          <cell r="AN127">
            <v>0</v>
          </cell>
          <cell r="AO127">
            <v>0</v>
          </cell>
          <cell r="AP127">
            <v>0</v>
          </cell>
          <cell r="AQ127">
            <v>1379</v>
          </cell>
          <cell r="AR127">
            <v>93.29</v>
          </cell>
          <cell r="AS127">
            <v>28.75</v>
          </cell>
          <cell r="AT127">
            <v>0</v>
          </cell>
          <cell r="AU127">
            <v>324</v>
          </cell>
          <cell r="AV127">
            <v>1271.21</v>
          </cell>
          <cell r="AW127">
            <v>213.83</v>
          </cell>
          <cell r="AX127">
            <v>16</v>
          </cell>
          <cell r="AY127">
            <v>1501.04</v>
          </cell>
          <cell r="AZ127">
            <v>0.15151400339808541</v>
          </cell>
          <cell r="BA127">
            <v>36</v>
          </cell>
          <cell r="BB127">
            <v>1211</v>
          </cell>
          <cell r="BC127">
            <v>12</v>
          </cell>
          <cell r="BD127">
            <v>3</v>
          </cell>
          <cell r="BE127">
            <v>59.79</v>
          </cell>
          <cell r="BF127">
            <v>21.5</v>
          </cell>
          <cell r="BG127">
            <v>0</v>
          </cell>
          <cell r="BH127">
            <v>6.75</v>
          </cell>
          <cell r="BI127">
            <v>0</v>
          </cell>
          <cell r="BJ127">
            <v>0</v>
          </cell>
          <cell r="BK127">
            <v>6</v>
          </cell>
          <cell r="BL127">
            <v>3</v>
          </cell>
          <cell r="BM127">
            <v>0</v>
          </cell>
          <cell r="BN127">
            <v>462</v>
          </cell>
          <cell r="BO127">
            <v>420.5</v>
          </cell>
          <cell r="BP127">
            <v>410.5</v>
          </cell>
          <cell r="BQ127">
            <v>86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13</v>
          </cell>
          <cell r="CE127">
            <v>0</v>
          </cell>
          <cell r="CF127">
            <v>0</v>
          </cell>
          <cell r="CG127">
            <v>0</v>
          </cell>
          <cell r="CH127">
            <v>1379</v>
          </cell>
          <cell r="CI127">
            <v>96.29</v>
          </cell>
          <cell r="CJ127">
            <v>28.75</v>
          </cell>
          <cell r="CK127">
            <v>0</v>
          </cell>
          <cell r="CL127">
            <v>324</v>
          </cell>
          <cell r="CM127">
            <v>1305.8</v>
          </cell>
          <cell r="CN127">
            <v>182.24</v>
          </cell>
          <cell r="CO127">
            <v>16</v>
          </cell>
          <cell r="CP127">
            <v>1504.04</v>
          </cell>
        </row>
        <row r="128">
          <cell r="B128" t="str">
            <v>0772244W</v>
          </cell>
          <cell r="C128" t="str">
            <v>LP</v>
          </cell>
          <cell r="D128" t="str">
            <v>LP LYC</v>
          </cell>
          <cell r="E128" t="str">
            <v>ANTONIN CAREME</v>
          </cell>
          <cell r="F128" t="str">
            <v>SAVIGNY LE TEMPLE</v>
          </cell>
          <cell r="G128" t="str">
            <v>Emmanuelle</v>
          </cell>
          <cell r="H128" t="str">
            <v>BAZZI</v>
          </cell>
          <cell r="I128" t="str">
            <v>01.57.02.65.03</v>
          </cell>
          <cell r="J128">
            <v>31</v>
          </cell>
          <cell r="K128">
            <v>668</v>
          </cell>
          <cell r="L128">
            <v>12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165</v>
          </cell>
          <cell r="AF128">
            <v>128</v>
          </cell>
          <cell r="AG128">
            <v>312.64999999999998</v>
          </cell>
          <cell r="AH128">
            <v>361.44</v>
          </cell>
          <cell r="AI128">
            <v>339.5</v>
          </cell>
          <cell r="AJ128">
            <v>17</v>
          </cell>
          <cell r="AK128">
            <v>31</v>
          </cell>
          <cell r="AL128">
            <v>0</v>
          </cell>
          <cell r="AM128">
            <v>0</v>
          </cell>
          <cell r="AN128">
            <v>0</v>
          </cell>
          <cell r="AO128">
            <v>30</v>
          </cell>
          <cell r="AP128">
            <v>0</v>
          </cell>
          <cell r="AQ128">
            <v>1323.59</v>
          </cell>
          <cell r="AR128">
            <v>12</v>
          </cell>
          <cell r="AS128">
            <v>61</v>
          </cell>
          <cell r="AT128">
            <v>300.63</v>
          </cell>
          <cell r="AU128">
            <v>0</v>
          </cell>
          <cell r="AV128">
            <v>1119.49</v>
          </cell>
          <cell r="AW128">
            <v>254.1</v>
          </cell>
          <cell r="AX128">
            <v>23</v>
          </cell>
          <cell r="AY128">
            <v>1396.59</v>
          </cell>
          <cell r="AZ128">
            <v>0.17676278744702392</v>
          </cell>
          <cell r="BA128">
            <v>31</v>
          </cell>
          <cell r="BB128">
            <v>668</v>
          </cell>
          <cell r="BC128">
            <v>12</v>
          </cell>
          <cell r="BD128">
            <v>1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</v>
          </cell>
          <cell r="BL128">
            <v>0</v>
          </cell>
          <cell r="BM128">
            <v>18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165</v>
          </cell>
          <cell r="BW128">
            <v>128</v>
          </cell>
          <cell r="BX128">
            <v>312.64999999999998</v>
          </cell>
          <cell r="BY128">
            <v>361.44</v>
          </cell>
          <cell r="BZ128">
            <v>339.5</v>
          </cell>
          <cell r="CA128">
            <v>17</v>
          </cell>
          <cell r="CB128">
            <v>31</v>
          </cell>
          <cell r="CC128">
            <v>0</v>
          </cell>
          <cell r="CD128">
            <v>0</v>
          </cell>
          <cell r="CE128">
            <v>0</v>
          </cell>
          <cell r="CF128">
            <v>30</v>
          </cell>
          <cell r="CG128">
            <v>0</v>
          </cell>
          <cell r="CH128">
            <v>1341.59</v>
          </cell>
          <cell r="CI128">
            <v>12</v>
          </cell>
          <cell r="CJ128">
            <v>64</v>
          </cell>
          <cell r="CK128">
            <v>300.63</v>
          </cell>
          <cell r="CL128">
            <v>0</v>
          </cell>
          <cell r="CM128">
            <v>1155</v>
          </cell>
          <cell r="CN128">
            <v>239.58999999999997</v>
          </cell>
          <cell r="CO128">
            <v>23</v>
          </cell>
          <cell r="CP128">
            <v>1417.59</v>
          </cell>
        </row>
        <row r="129">
          <cell r="B129" t="str">
            <v>0772556K</v>
          </cell>
          <cell r="C129" t="str">
            <v>LYC</v>
          </cell>
          <cell r="D129" t="str">
            <v>SGT</v>
          </cell>
          <cell r="E129" t="str">
            <v>LP ANTONIN CAREME</v>
          </cell>
          <cell r="F129" t="str">
            <v>SAVIGNY LE TEMPLE</v>
          </cell>
          <cell r="G129" t="str">
            <v>Emmanuelle</v>
          </cell>
          <cell r="H129" t="str">
            <v>BAZZI</v>
          </cell>
          <cell r="I129" t="str">
            <v>01.57.02.65.03</v>
          </cell>
          <cell r="J129">
            <v>3</v>
          </cell>
          <cell r="K129">
            <v>62</v>
          </cell>
          <cell r="L129">
            <v>0</v>
          </cell>
          <cell r="M129">
            <v>0</v>
          </cell>
          <cell r="N129">
            <v>3.12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35.5</v>
          </cell>
          <cell r="X129">
            <v>41</v>
          </cell>
          <cell r="Y129">
            <v>41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115.5</v>
          </cell>
          <cell r="AR129">
            <v>3.12</v>
          </cell>
          <cell r="AS129">
            <v>0</v>
          </cell>
          <cell r="AT129">
            <v>0</v>
          </cell>
          <cell r="AU129">
            <v>24</v>
          </cell>
          <cell r="AV129">
            <v>97.59</v>
          </cell>
          <cell r="AW129">
            <v>23.03</v>
          </cell>
          <cell r="AX129">
            <v>0</v>
          </cell>
          <cell r="AY129">
            <v>120.62</v>
          </cell>
          <cell r="AZ129">
            <v>0.18097924779485741</v>
          </cell>
          <cell r="BA129">
            <v>3</v>
          </cell>
          <cell r="BB129">
            <v>62</v>
          </cell>
          <cell r="BC129">
            <v>0</v>
          </cell>
          <cell r="BD129">
            <v>0</v>
          </cell>
          <cell r="BE129">
            <v>6.25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35.5</v>
          </cell>
          <cell r="BO129">
            <v>41</v>
          </cell>
          <cell r="BP129">
            <v>41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115.5</v>
          </cell>
          <cell r="CI129">
            <v>6.25</v>
          </cell>
          <cell r="CJ129">
            <v>0</v>
          </cell>
          <cell r="CK129">
            <v>0</v>
          </cell>
          <cell r="CL129">
            <v>24</v>
          </cell>
          <cell r="CM129">
            <v>97</v>
          </cell>
          <cell r="CN129">
            <v>26.75</v>
          </cell>
          <cell r="CO129">
            <v>0</v>
          </cell>
          <cell r="CP129">
            <v>123.75</v>
          </cell>
        </row>
        <row r="130">
          <cell r="B130" t="str">
            <v>0772277G</v>
          </cell>
          <cell r="C130" t="str">
            <v>LPO</v>
          </cell>
          <cell r="D130" t="str">
            <v>LPO</v>
          </cell>
          <cell r="E130" t="str">
            <v>HENRI BECQUEREL</v>
          </cell>
          <cell r="F130" t="str">
            <v>NANGIS</v>
          </cell>
          <cell r="G130" t="str">
            <v>Emmanuelle</v>
          </cell>
          <cell r="H130" t="str">
            <v>BAZZI</v>
          </cell>
          <cell r="I130" t="str">
            <v>01.57.02.65.03</v>
          </cell>
          <cell r="J130">
            <v>20</v>
          </cell>
          <cell r="K130">
            <v>651</v>
          </cell>
          <cell r="L130">
            <v>6</v>
          </cell>
          <cell r="M130">
            <v>0</v>
          </cell>
          <cell r="N130">
            <v>29.83</v>
          </cell>
          <cell r="O130">
            <v>20.5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231</v>
          </cell>
          <cell r="X130">
            <v>219</v>
          </cell>
          <cell r="Y130">
            <v>224</v>
          </cell>
          <cell r="Z130">
            <v>82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15</v>
          </cell>
          <cell r="AL130">
            <v>0</v>
          </cell>
          <cell r="AM130">
            <v>9</v>
          </cell>
          <cell r="AN130">
            <v>0</v>
          </cell>
          <cell r="AO130">
            <v>0</v>
          </cell>
          <cell r="AP130">
            <v>0</v>
          </cell>
          <cell r="AQ130">
            <v>756</v>
          </cell>
          <cell r="AR130">
            <v>56.33</v>
          </cell>
          <cell r="AS130">
            <v>24</v>
          </cell>
          <cell r="AT130">
            <v>0</v>
          </cell>
          <cell r="AU130">
            <v>164</v>
          </cell>
          <cell r="AV130">
            <v>726.18</v>
          </cell>
          <cell r="AW130">
            <v>100.15</v>
          </cell>
          <cell r="AX130">
            <v>10</v>
          </cell>
          <cell r="AY130">
            <v>836.32999999999993</v>
          </cell>
          <cell r="AZ130">
            <v>0.11756193767323349</v>
          </cell>
          <cell r="BA130">
            <v>21</v>
          </cell>
          <cell r="BB130">
            <v>686</v>
          </cell>
          <cell r="BC130">
            <v>6</v>
          </cell>
          <cell r="BD130">
            <v>1</v>
          </cell>
          <cell r="BE130">
            <v>29.83</v>
          </cell>
          <cell r="BF130">
            <v>20.5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269.5</v>
          </cell>
          <cell r="BO130">
            <v>219</v>
          </cell>
          <cell r="BP130">
            <v>224</v>
          </cell>
          <cell r="BQ130">
            <v>82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15</v>
          </cell>
          <cell r="CC130">
            <v>0</v>
          </cell>
          <cell r="CD130">
            <v>9</v>
          </cell>
          <cell r="CE130">
            <v>0</v>
          </cell>
          <cell r="CF130">
            <v>0</v>
          </cell>
          <cell r="CG130">
            <v>0</v>
          </cell>
          <cell r="CH130">
            <v>794.5</v>
          </cell>
          <cell r="CI130">
            <v>57.33</v>
          </cell>
          <cell r="CJ130">
            <v>25</v>
          </cell>
          <cell r="CK130">
            <v>0</v>
          </cell>
          <cell r="CL130">
            <v>164</v>
          </cell>
          <cell r="CM130">
            <v>719.4</v>
          </cell>
          <cell r="CN130">
            <v>136.43</v>
          </cell>
          <cell r="CO130">
            <v>20</v>
          </cell>
          <cell r="CP130">
            <v>875.82999999999993</v>
          </cell>
        </row>
        <row r="131">
          <cell r="B131" t="str">
            <v>0772643E</v>
          </cell>
          <cell r="C131" t="str">
            <v>LP</v>
          </cell>
          <cell r="D131" t="str">
            <v>SEP</v>
          </cell>
          <cell r="E131" t="str">
            <v>LPO HENRI BECQUEREL</v>
          </cell>
          <cell r="F131" t="str">
            <v>NANGIS</v>
          </cell>
          <cell r="G131" t="str">
            <v>Emmanuelle</v>
          </cell>
          <cell r="H131" t="str">
            <v>BAZZI</v>
          </cell>
          <cell r="I131" t="str">
            <v>01.57.02.65.03</v>
          </cell>
          <cell r="J131">
            <v>3</v>
          </cell>
          <cell r="K131">
            <v>84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6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44.94</v>
          </cell>
          <cell r="AH131">
            <v>54.08</v>
          </cell>
          <cell r="AI131">
            <v>49.76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148.77000000000001</v>
          </cell>
          <cell r="AR131">
            <v>0</v>
          </cell>
          <cell r="AS131">
            <v>6</v>
          </cell>
          <cell r="AT131">
            <v>45</v>
          </cell>
          <cell r="AU131">
            <v>0</v>
          </cell>
          <cell r="AV131">
            <v>128.57</v>
          </cell>
          <cell r="AW131">
            <v>24.21</v>
          </cell>
          <cell r="AX131">
            <v>2</v>
          </cell>
          <cell r="AY131">
            <v>154.78</v>
          </cell>
          <cell r="AZ131">
            <v>0.12339194893427122</v>
          </cell>
          <cell r="BA131">
            <v>3</v>
          </cell>
          <cell r="BB131">
            <v>90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6</v>
          </cell>
          <cell r="BL131">
            <v>0</v>
          </cell>
          <cell r="BM131">
            <v>3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48.879999999999995</v>
          </cell>
          <cell r="BY131">
            <v>54.08</v>
          </cell>
          <cell r="BZ131">
            <v>49.76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155.71</v>
          </cell>
          <cell r="CI131">
            <v>0</v>
          </cell>
          <cell r="CJ131">
            <v>6</v>
          </cell>
          <cell r="CK131">
            <v>45</v>
          </cell>
          <cell r="CL131">
            <v>0</v>
          </cell>
          <cell r="CM131">
            <v>122.5</v>
          </cell>
          <cell r="CN131">
            <v>31.72</v>
          </cell>
          <cell r="CO131">
            <v>7.5</v>
          </cell>
          <cell r="CP131">
            <v>161.72</v>
          </cell>
        </row>
        <row r="132">
          <cell r="B132" t="str">
            <v>0772295B</v>
          </cell>
          <cell r="C132" t="str">
            <v>LPO</v>
          </cell>
          <cell r="D132" t="str">
            <v>LPO</v>
          </cell>
          <cell r="E132" t="str">
            <v>LA TOUR DES DAMES</v>
          </cell>
          <cell r="F132" t="str">
            <v>ROZAY EN BRIE</v>
          </cell>
          <cell r="G132" t="str">
            <v>Emmanuelle</v>
          </cell>
          <cell r="H132" t="str">
            <v>BAZZI</v>
          </cell>
          <cell r="I132" t="str">
            <v>01.57.02.65.03</v>
          </cell>
          <cell r="J132">
            <v>25</v>
          </cell>
          <cell r="K132">
            <v>830</v>
          </cell>
          <cell r="L132">
            <v>9</v>
          </cell>
          <cell r="M132">
            <v>0</v>
          </cell>
          <cell r="N132">
            <v>44.49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308</v>
          </cell>
          <cell r="X132">
            <v>336.5</v>
          </cell>
          <cell r="Y132">
            <v>301.5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10</v>
          </cell>
          <cell r="AN132">
            <v>0</v>
          </cell>
          <cell r="AO132">
            <v>0</v>
          </cell>
          <cell r="AP132">
            <v>0</v>
          </cell>
          <cell r="AQ132">
            <v>946</v>
          </cell>
          <cell r="AR132">
            <v>53.49</v>
          </cell>
          <cell r="AS132">
            <v>10</v>
          </cell>
          <cell r="AT132">
            <v>0</v>
          </cell>
          <cell r="AU132">
            <v>235</v>
          </cell>
          <cell r="AV132">
            <v>838.24</v>
          </cell>
          <cell r="AW132">
            <v>157.25</v>
          </cell>
          <cell r="AX132">
            <v>14</v>
          </cell>
          <cell r="AY132">
            <v>1009.49</v>
          </cell>
          <cell r="AZ132">
            <v>0.14437942764769895</v>
          </cell>
          <cell r="BA132">
            <v>24</v>
          </cell>
          <cell r="BB132">
            <v>795</v>
          </cell>
          <cell r="BC132">
            <v>9</v>
          </cell>
          <cell r="BD132">
            <v>0</v>
          </cell>
          <cell r="BE132">
            <v>44.49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308</v>
          </cell>
          <cell r="BO132">
            <v>320.5</v>
          </cell>
          <cell r="BP132">
            <v>301.5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10</v>
          </cell>
          <cell r="CE132">
            <v>0</v>
          </cell>
          <cell r="CF132">
            <v>-1.5</v>
          </cell>
          <cell r="CG132">
            <v>0</v>
          </cell>
          <cell r="CH132">
            <v>930</v>
          </cell>
          <cell r="CI132">
            <v>53.49</v>
          </cell>
          <cell r="CJ132">
            <v>10</v>
          </cell>
          <cell r="CK132">
            <v>0</v>
          </cell>
          <cell r="CL132">
            <v>235</v>
          </cell>
          <cell r="CM132">
            <v>842.05</v>
          </cell>
          <cell r="CN132">
            <v>137.44</v>
          </cell>
          <cell r="CO132">
            <v>12.5</v>
          </cell>
          <cell r="CP132">
            <v>991.99</v>
          </cell>
        </row>
        <row r="133">
          <cell r="B133" t="str">
            <v>0772336W</v>
          </cell>
          <cell r="C133" t="str">
            <v>LP</v>
          </cell>
          <cell r="D133" t="str">
            <v>SEP</v>
          </cell>
          <cell r="E133" t="str">
            <v>LYCEE LA TOUR DES DAMES</v>
          </cell>
          <cell r="F133" t="str">
            <v>ROZAY EN BRIE</v>
          </cell>
          <cell r="G133" t="str">
            <v>Emmanuelle</v>
          </cell>
          <cell r="H133" t="str">
            <v>BAZZI</v>
          </cell>
          <cell r="I133" t="str">
            <v>01.57.02.65.03</v>
          </cell>
          <cell r="J133">
            <v>9</v>
          </cell>
          <cell r="K133">
            <v>207</v>
          </cell>
          <cell r="L133">
            <v>3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9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123</v>
          </cell>
          <cell r="AH133">
            <v>124.32</v>
          </cell>
          <cell r="AI133">
            <v>109.88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357.2</v>
          </cell>
          <cell r="AR133">
            <v>3</v>
          </cell>
          <cell r="AS133">
            <v>9</v>
          </cell>
          <cell r="AT133">
            <v>73.7</v>
          </cell>
          <cell r="AU133">
            <v>0</v>
          </cell>
          <cell r="AV133">
            <v>314.55</v>
          </cell>
          <cell r="AW133">
            <v>52.65</v>
          </cell>
          <cell r="AX133">
            <v>2</v>
          </cell>
          <cell r="AY133">
            <v>369.2</v>
          </cell>
          <cell r="AZ133">
            <v>0.14308721041692626</v>
          </cell>
          <cell r="BA133">
            <v>9</v>
          </cell>
          <cell r="BB133">
            <v>213</v>
          </cell>
          <cell r="BC133">
            <v>3</v>
          </cell>
          <cell r="BD133">
            <v>1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9</v>
          </cell>
          <cell r="BM133">
            <v>3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136.5</v>
          </cell>
          <cell r="BY133">
            <v>124.32</v>
          </cell>
          <cell r="BZ133">
            <v>109.88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1.5</v>
          </cell>
          <cell r="CG133">
            <v>0</v>
          </cell>
          <cell r="CH133">
            <v>373.7</v>
          </cell>
          <cell r="CI133">
            <v>4</v>
          </cell>
          <cell r="CJ133">
            <v>9</v>
          </cell>
          <cell r="CK133">
            <v>73.7</v>
          </cell>
          <cell r="CL133">
            <v>0</v>
          </cell>
          <cell r="CM133">
            <v>320.40000000000003</v>
          </cell>
          <cell r="CN133">
            <v>64.3</v>
          </cell>
          <cell r="CO133">
            <v>3.5</v>
          </cell>
          <cell r="CP133">
            <v>388.2</v>
          </cell>
        </row>
        <row r="134">
          <cell r="B134" t="str">
            <v>0772296C</v>
          </cell>
          <cell r="C134" t="str">
            <v>LPO</v>
          </cell>
          <cell r="D134" t="str">
            <v>LPO</v>
          </cell>
          <cell r="E134" t="str">
            <v>DE LA MARE CARREE</v>
          </cell>
          <cell r="F134" t="str">
            <v>MOISSY CRAMAYEL</v>
          </cell>
          <cell r="G134" t="str">
            <v>Emmanuelle</v>
          </cell>
          <cell r="H134" t="str">
            <v>BAZZI</v>
          </cell>
          <cell r="I134" t="str">
            <v>01.57.02.65.03</v>
          </cell>
          <cell r="J134">
            <v>36</v>
          </cell>
          <cell r="K134">
            <v>1252</v>
          </cell>
          <cell r="L134">
            <v>15</v>
          </cell>
          <cell r="M134">
            <v>0</v>
          </cell>
          <cell r="N134">
            <v>61.07</v>
          </cell>
          <cell r="O134">
            <v>18.75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6</v>
          </cell>
          <cell r="U134">
            <v>0</v>
          </cell>
          <cell r="V134">
            <v>0</v>
          </cell>
          <cell r="W134">
            <v>385</v>
          </cell>
          <cell r="X134">
            <v>470.5</v>
          </cell>
          <cell r="Y134">
            <v>475.5</v>
          </cell>
          <cell r="Z134">
            <v>75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12</v>
          </cell>
          <cell r="AN134">
            <v>0</v>
          </cell>
          <cell r="AO134">
            <v>0</v>
          </cell>
          <cell r="AP134">
            <v>0</v>
          </cell>
          <cell r="AQ134">
            <v>1406</v>
          </cell>
          <cell r="AR134">
            <v>94.82</v>
          </cell>
          <cell r="AS134">
            <v>18</v>
          </cell>
          <cell r="AT134">
            <v>0</v>
          </cell>
          <cell r="AU134">
            <v>354</v>
          </cell>
          <cell r="AV134">
            <v>1309.81</v>
          </cell>
          <cell r="AW134">
            <v>193.01</v>
          </cell>
          <cell r="AX134">
            <v>16</v>
          </cell>
          <cell r="AY134">
            <v>1518.82</v>
          </cell>
          <cell r="AZ134">
            <v>0.1295197120021635</v>
          </cell>
          <cell r="BA134">
            <v>36</v>
          </cell>
          <cell r="BB134">
            <v>1252</v>
          </cell>
          <cell r="BC134">
            <v>15</v>
          </cell>
          <cell r="BD134">
            <v>2</v>
          </cell>
          <cell r="BE134">
            <v>61.07</v>
          </cell>
          <cell r="BF134">
            <v>18.75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6</v>
          </cell>
          <cell r="BL134">
            <v>0</v>
          </cell>
          <cell r="BM134">
            <v>0</v>
          </cell>
          <cell r="BN134">
            <v>385</v>
          </cell>
          <cell r="BO134">
            <v>470.5</v>
          </cell>
          <cell r="BP134">
            <v>475.5</v>
          </cell>
          <cell r="BQ134">
            <v>75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12</v>
          </cell>
          <cell r="CE134">
            <v>0</v>
          </cell>
          <cell r="CF134">
            <v>0</v>
          </cell>
          <cell r="CG134">
            <v>0</v>
          </cell>
          <cell r="CH134">
            <v>1406</v>
          </cell>
          <cell r="CI134">
            <v>96.82</v>
          </cell>
          <cell r="CJ134">
            <v>18</v>
          </cell>
          <cell r="CK134">
            <v>0</v>
          </cell>
          <cell r="CL134">
            <v>354</v>
          </cell>
          <cell r="CM134">
            <v>1295.45</v>
          </cell>
          <cell r="CN134">
            <v>207.87</v>
          </cell>
          <cell r="CO134">
            <v>17.5</v>
          </cell>
          <cell r="CP134">
            <v>1520.82</v>
          </cell>
        </row>
        <row r="135">
          <cell r="B135" t="str">
            <v>0772337X</v>
          </cell>
          <cell r="C135" t="str">
            <v>LP</v>
          </cell>
          <cell r="D135" t="str">
            <v>SEP</v>
          </cell>
          <cell r="E135" t="str">
            <v>LYCEE LA MARE CARREE</v>
          </cell>
          <cell r="F135" t="str">
            <v>MOISSY CRAMAYEL</v>
          </cell>
          <cell r="G135" t="str">
            <v>Emmanuelle</v>
          </cell>
          <cell r="H135" t="str">
            <v>BAZZI</v>
          </cell>
          <cell r="I135" t="str">
            <v>01.57.02.65.03</v>
          </cell>
          <cell r="J135">
            <v>9</v>
          </cell>
          <cell r="K135">
            <v>186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128.4</v>
          </cell>
          <cell r="AH135">
            <v>126.23</v>
          </cell>
          <cell r="AI135">
            <v>125.4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380.03</v>
          </cell>
          <cell r="AR135">
            <v>0</v>
          </cell>
          <cell r="AS135">
            <v>0</v>
          </cell>
          <cell r="AT135">
            <v>96.53</v>
          </cell>
          <cell r="AU135">
            <v>0</v>
          </cell>
          <cell r="AV135">
            <v>320.28999999999996</v>
          </cell>
          <cell r="AW135">
            <v>54.74</v>
          </cell>
          <cell r="AX135">
            <v>5</v>
          </cell>
          <cell r="AY135">
            <v>380.03</v>
          </cell>
          <cell r="AZ135">
            <v>0.1477260871868063</v>
          </cell>
          <cell r="BA135">
            <v>10</v>
          </cell>
          <cell r="BB135">
            <v>201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3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24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128.4</v>
          </cell>
          <cell r="BY135">
            <v>126.23</v>
          </cell>
          <cell r="BZ135">
            <v>125.4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380.03</v>
          </cell>
          <cell r="CI135">
            <v>0</v>
          </cell>
          <cell r="CJ135">
            <v>3</v>
          </cell>
          <cell r="CK135">
            <v>96.53</v>
          </cell>
          <cell r="CL135">
            <v>0</v>
          </cell>
          <cell r="CM135">
            <v>336.99999999999994</v>
          </cell>
          <cell r="CN135">
            <v>65.03</v>
          </cell>
          <cell r="CO135">
            <v>5</v>
          </cell>
          <cell r="CP135">
            <v>407.03</v>
          </cell>
        </row>
        <row r="136">
          <cell r="B136" t="str">
            <v>0772586T</v>
          </cell>
          <cell r="C136" t="str">
            <v>AUTRE</v>
          </cell>
          <cell r="D136" t="str">
            <v>EXP</v>
          </cell>
          <cell r="E136" t="str">
            <v>MICRO-LYCEE DE SENART</v>
          </cell>
          <cell r="F136" t="str">
            <v>MOISSY CRAMAYEL</v>
          </cell>
          <cell r="G136" t="str">
            <v>Emmanuelle</v>
          </cell>
          <cell r="H136" t="str">
            <v>BAZZI</v>
          </cell>
          <cell r="I136" t="str">
            <v>01.57.02.65.03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254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203.56</v>
          </cell>
          <cell r="AW136">
            <v>50.44</v>
          </cell>
          <cell r="AX136">
            <v>0</v>
          </cell>
          <cell r="AY136">
            <v>254</v>
          </cell>
          <cell r="AZ136">
            <v>0.20689283956692914</v>
          </cell>
          <cell r="BA136">
            <v>0</v>
          </cell>
          <cell r="BB136">
            <v>0</v>
          </cell>
          <cell r="BC136">
            <v>0</v>
          </cell>
          <cell r="BD136">
            <v>1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1.5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254</v>
          </cell>
          <cell r="CH136">
            <v>1.5</v>
          </cell>
          <cell r="CI136">
            <v>1</v>
          </cell>
          <cell r="CJ136">
            <v>0</v>
          </cell>
          <cell r="CK136">
            <v>0</v>
          </cell>
          <cell r="CL136">
            <v>0</v>
          </cell>
          <cell r="CM136">
            <v>206</v>
          </cell>
          <cell r="CN136">
            <v>50.5</v>
          </cell>
          <cell r="CO136">
            <v>0</v>
          </cell>
          <cell r="CP136">
            <v>256.5</v>
          </cell>
        </row>
        <row r="137">
          <cell r="B137" t="str">
            <v>0770937A</v>
          </cell>
          <cell r="C137" t="str">
            <v>LP</v>
          </cell>
          <cell r="D137" t="str">
            <v>SEP</v>
          </cell>
          <cell r="E137" t="str">
            <v>LYCEE SIMONE SIGNORET</v>
          </cell>
          <cell r="F137" t="str">
            <v>VAUX LE PENIL</v>
          </cell>
          <cell r="G137" t="str">
            <v>Emmanuelle</v>
          </cell>
          <cell r="H137" t="str">
            <v>BAZZI</v>
          </cell>
          <cell r="I137" t="str">
            <v>01.57.02.65.03</v>
          </cell>
          <cell r="J137">
            <v>14</v>
          </cell>
          <cell r="K137">
            <v>339</v>
          </cell>
          <cell r="L137">
            <v>3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74</v>
          </cell>
          <cell r="AF137">
            <v>74</v>
          </cell>
          <cell r="AG137">
            <v>152.03</v>
          </cell>
          <cell r="AH137">
            <v>158.44</v>
          </cell>
          <cell r="AI137">
            <v>150.24</v>
          </cell>
          <cell r="AJ137">
            <v>27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635.71</v>
          </cell>
          <cell r="AR137">
            <v>3</v>
          </cell>
          <cell r="AS137">
            <v>0</v>
          </cell>
          <cell r="AT137">
            <v>168.77</v>
          </cell>
          <cell r="AU137">
            <v>0</v>
          </cell>
          <cell r="AV137">
            <v>567.23</v>
          </cell>
          <cell r="AW137">
            <v>64.48</v>
          </cell>
          <cell r="AX137">
            <v>7</v>
          </cell>
          <cell r="AY137">
            <v>638.71</v>
          </cell>
          <cell r="AZ137">
            <v>0.10821367811138397</v>
          </cell>
          <cell r="BA137">
            <v>14</v>
          </cell>
          <cell r="BB137">
            <v>339</v>
          </cell>
          <cell r="BC137">
            <v>3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10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74</v>
          </cell>
          <cell r="BW137">
            <v>74</v>
          </cell>
          <cell r="BX137">
            <v>153.38</v>
          </cell>
          <cell r="BY137">
            <v>158.44</v>
          </cell>
          <cell r="BZ137">
            <v>152.27000000000001</v>
          </cell>
          <cell r="CA137">
            <v>27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649.09</v>
          </cell>
          <cell r="CI137">
            <v>3</v>
          </cell>
          <cell r="CJ137">
            <v>0</v>
          </cell>
          <cell r="CK137">
            <v>168.77</v>
          </cell>
          <cell r="CL137">
            <v>0</v>
          </cell>
          <cell r="CM137">
            <v>578.5</v>
          </cell>
          <cell r="CN137">
            <v>66.59</v>
          </cell>
          <cell r="CO137">
            <v>7</v>
          </cell>
          <cell r="CP137">
            <v>652.09</v>
          </cell>
        </row>
        <row r="138">
          <cell r="B138" t="str">
            <v>0772310T</v>
          </cell>
          <cell r="C138" t="str">
            <v>LPO</v>
          </cell>
          <cell r="D138" t="str">
            <v>LPO</v>
          </cell>
          <cell r="E138" t="str">
            <v>SIMONE SIGNORET</v>
          </cell>
          <cell r="F138" t="str">
            <v>VAUX LE PENIL</v>
          </cell>
          <cell r="G138" t="str">
            <v>Emmanuelle</v>
          </cell>
          <cell r="H138" t="str">
            <v>BAZZI</v>
          </cell>
          <cell r="I138" t="str">
            <v>01.57.02.65.03</v>
          </cell>
          <cell r="J138">
            <v>26</v>
          </cell>
          <cell r="K138">
            <v>882</v>
          </cell>
          <cell r="L138">
            <v>9</v>
          </cell>
          <cell r="M138">
            <v>0</v>
          </cell>
          <cell r="N138">
            <v>43.66</v>
          </cell>
          <cell r="O138">
            <v>15.75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308</v>
          </cell>
          <cell r="X138">
            <v>302</v>
          </cell>
          <cell r="Y138">
            <v>306.5</v>
          </cell>
          <cell r="Z138">
            <v>63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5</v>
          </cell>
          <cell r="AN138">
            <v>0</v>
          </cell>
          <cell r="AO138">
            <v>0</v>
          </cell>
          <cell r="AP138">
            <v>0</v>
          </cell>
          <cell r="AQ138">
            <v>979.5</v>
          </cell>
          <cell r="AR138">
            <v>68.41</v>
          </cell>
          <cell r="AS138">
            <v>5</v>
          </cell>
          <cell r="AT138">
            <v>0</v>
          </cell>
          <cell r="AU138">
            <v>240</v>
          </cell>
          <cell r="AV138">
            <v>913.57999999999981</v>
          </cell>
          <cell r="AW138">
            <v>124.33</v>
          </cell>
          <cell r="AX138">
            <v>15</v>
          </cell>
          <cell r="AY138">
            <v>1052.9099999999999</v>
          </cell>
          <cell r="AZ138">
            <v>0.11946084118233664</v>
          </cell>
          <cell r="BA138">
            <v>26</v>
          </cell>
          <cell r="BB138">
            <v>882</v>
          </cell>
          <cell r="BC138">
            <v>9</v>
          </cell>
          <cell r="BD138">
            <v>0</v>
          </cell>
          <cell r="BE138">
            <v>43.66</v>
          </cell>
          <cell r="BF138">
            <v>15.75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308</v>
          </cell>
          <cell r="BO138">
            <v>302</v>
          </cell>
          <cell r="BP138">
            <v>306.5</v>
          </cell>
          <cell r="BQ138">
            <v>63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5</v>
          </cell>
          <cell r="CE138">
            <v>0</v>
          </cell>
          <cell r="CF138">
            <v>0</v>
          </cell>
          <cell r="CG138">
            <v>0</v>
          </cell>
          <cell r="CH138">
            <v>979.5</v>
          </cell>
          <cell r="CI138">
            <v>68.41</v>
          </cell>
          <cell r="CJ138">
            <v>5</v>
          </cell>
          <cell r="CK138">
            <v>0</v>
          </cell>
          <cell r="CL138">
            <v>240</v>
          </cell>
          <cell r="CM138">
            <v>929.99999999999977</v>
          </cell>
          <cell r="CN138">
            <v>107.91</v>
          </cell>
          <cell r="CO138">
            <v>15</v>
          </cell>
          <cell r="CP138">
            <v>1052.9099999999999</v>
          </cell>
        </row>
        <row r="139">
          <cell r="B139" t="str">
            <v>0772332S</v>
          </cell>
          <cell r="C139" t="str">
            <v>LPO</v>
          </cell>
          <cell r="D139" t="str">
            <v>LPO</v>
          </cell>
          <cell r="E139" t="str">
            <v>SONIA DELAUNAY</v>
          </cell>
          <cell r="F139" t="str">
            <v>CESSON</v>
          </cell>
          <cell r="G139" t="str">
            <v>Emmanuelle</v>
          </cell>
          <cell r="H139" t="str">
            <v>BAZZI</v>
          </cell>
          <cell r="I139" t="str">
            <v>01.57.02.65.03</v>
          </cell>
          <cell r="J139">
            <v>19</v>
          </cell>
          <cell r="K139">
            <v>665</v>
          </cell>
          <cell r="L139">
            <v>9</v>
          </cell>
          <cell r="M139">
            <v>0</v>
          </cell>
          <cell r="N139">
            <v>32.229999999999997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269.5</v>
          </cell>
          <cell r="X139">
            <v>222</v>
          </cell>
          <cell r="Y139">
            <v>226.5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10</v>
          </cell>
          <cell r="AM139">
            <v>10</v>
          </cell>
          <cell r="AN139">
            <v>0</v>
          </cell>
          <cell r="AO139">
            <v>0</v>
          </cell>
          <cell r="AP139">
            <v>0</v>
          </cell>
          <cell r="AQ139">
            <v>718</v>
          </cell>
          <cell r="AR139">
            <v>41.23</v>
          </cell>
          <cell r="AS139">
            <v>20</v>
          </cell>
          <cell r="AT139">
            <v>103.51</v>
          </cell>
          <cell r="AU139">
            <v>0</v>
          </cell>
          <cell r="AV139">
            <v>658.21</v>
          </cell>
          <cell r="AW139">
            <v>109.02</v>
          </cell>
          <cell r="AX139">
            <v>12</v>
          </cell>
          <cell r="AY139">
            <v>779.23</v>
          </cell>
          <cell r="AZ139">
            <v>0.13995554908123356</v>
          </cell>
          <cell r="BA139">
            <v>19</v>
          </cell>
          <cell r="BB139">
            <v>665</v>
          </cell>
          <cell r="BC139">
            <v>12</v>
          </cell>
          <cell r="BD139">
            <v>2</v>
          </cell>
          <cell r="BE139">
            <v>32.229999999999997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269.5</v>
          </cell>
          <cell r="BO139">
            <v>222</v>
          </cell>
          <cell r="BP139">
            <v>226.5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10</v>
          </cell>
          <cell r="CD139">
            <v>10</v>
          </cell>
          <cell r="CE139">
            <v>0</v>
          </cell>
          <cell r="CF139">
            <v>5.5</v>
          </cell>
          <cell r="CG139">
            <v>0</v>
          </cell>
          <cell r="CH139">
            <v>721</v>
          </cell>
          <cell r="CI139">
            <v>43.23</v>
          </cell>
          <cell r="CJ139">
            <v>20</v>
          </cell>
          <cell r="CK139">
            <v>103.51</v>
          </cell>
          <cell r="CL139">
            <v>0</v>
          </cell>
          <cell r="CM139">
            <v>668.2</v>
          </cell>
          <cell r="CN139">
            <v>103.03</v>
          </cell>
          <cell r="CO139">
            <v>18.5</v>
          </cell>
          <cell r="CP139">
            <v>789.73</v>
          </cell>
        </row>
        <row r="140">
          <cell r="B140" t="str">
            <v>0772414F</v>
          </cell>
          <cell r="C140" t="str">
            <v>LP</v>
          </cell>
          <cell r="D140" t="str">
            <v>SEP</v>
          </cell>
          <cell r="E140" t="str">
            <v>LYCEE SONIA DELAUNAY</v>
          </cell>
          <cell r="F140" t="str">
            <v>CESSON</v>
          </cell>
          <cell r="G140" t="str">
            <v>Emmanuelle</v>
          </cell>
          <cell r="H140" t="str">
            <v>BAZZI</v>
          </cell>
          <cell r="I140" t="str">
            <v>01.57.02.65.03</v>
          </cell>
          <cell r="J140">
            <v>8</v>
          </cell>
          <cell r="K140">
            <v>192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6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91</v>
          </cell>
          <cell r="AH140">
            <v>132.19</v>
          </cell>
          <cell r="AI140">
            <v>131.82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355.01</v>
          </cell>
          <cell r="AR140">
            <v>0</v>
          </cell>
          <cell r="AS140">
            <v>6</v>
          </cell>
          <cell r="AT140">
            <v>0</v>
          </cell>
          <cell r="AU140">
            <v>184</v>
          </cell>
          <cell r="AV140">
            <v>320.45</v>
          </cell>
          <cell r="AW140">
            <v>39.56</v>
          </cell>
          <cell r="AX140">
            <v>1</v>
          </cell>
          <cell r="AY140">
            <v>361.01</v>
          </cell>
          <cell r="AZ140">
            <v>9.8676555974257035E-2</v>
          </cell>
          <cell r="BA140">
            <v>8</v>
          </cell>
          <cell r="BB140">
            <v>192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6</v>
          </cell>
          <cell r="BM140">
            <v>3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91</v>
          </cell>
          <cell r="BY140">
            <v>132.19</v>
          </cell>
          <cell r="BZ140">
            <v>131.82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-5.5</v>
          </cell>
          <cell r="CG140">
            <v>0</v>
          </cell>
          <cell r="CH140">
            <v>355.01</v>
          </cell>
          <cell r="CI140">
            <v>2</v>
          </cell>
          <cell r="CJ140">
            <v>9</v>
          </cell>
          <cell r="CK140">
            <v>0</v>
          </cell>
          <cell r="CL140">
            <v>184</v>
          </cell>
          <cell r="CM140">
            <v>299</v>
          </cell>
          <cell r="CN140">
            <v>60.510000000000005</v>
          </cell>
          <cell r="CO140">
            <v>1</v>
          </cell>
          <cell r="CP140">
            <v>360.51</v>
          </cell>
        </row>
        <row r="141">
          <cell r="B141" t="str">
            <v>0771617P</v>
          </cell>
          <cell r="C141" t="str">
            <v>LP</v>
          </cell>
          <cell r="D141" t="str">
            <v>SEP</v>
          </cell>
          <cell r="E141" t="str">
            <v>DU LYCEE CLEMENT ADER</v>
          </cell>
          <cell r="F141" t="str">
            <v>TOURNAN EN BRIE</v>
          </cell>
          <cell r="G141" t="str">
            <v>Emmanuelle</v>
          </cell>
          <cell r="H141" t="str">
            <v>BAZZI</v>
          </cell>
          <cell r="I141" t="str">
            <v>01.57.02.65.03</v>
          </cell>
          <cell r="J141">
            <v>24</v>
          </cell>
          <cell r="K141">
            <v>552</v>
          </cell>
          <cell r="L141">
            <v>15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18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35</v>
          </cell>
          <cell r="AD141">
            <v>0</v>
          </cell>
          <cell r="AE141">
            <v>199</v>
          </cell>
          <cell r="AF141">
            <v>199</v>
          </cell>
          <cell r="AG141">
            <v>234.37</v>
          </cell>
          <cell r="AH141">
            <v>239.46</v>
          </cell>
          <cell r="AI141">
            <v>228.99</v>
          </cell>
          <cell r="AJ141">
            <v>0</v>
          </cell>
          <cell r="AK141">
            <v>0</v>
          </cell>
          <cell r="AL141">
            <v>0</v>
          </cell>
          <cell r="AM141">
            <v>6</v>
          </cell>
          <cell r="AN141">
            <v>0</v>
          </cell>
          <cell r="AO141">
            <v>0</v>
          </cell>
          <cell r="AP141">
            <v>0</v>
          </cell>
          <cell r="AQ141">
            <v>1153.82</v>
          </cell>
          <cell r="AR141">
            <v>15</v>
          </cell>
          <cell r="AS141">
            <v>6</v>
          </cell>
          <cell r="AT141">
            <v>317.91000000000003</v>
          </cell>
          <cell r="AU141">
            <v>0</v>
          </cell>
          <cell r="AV141">
            <v>1002.8200000000002</v>
          </cell>
          <cell r="AW141">
            <v>160</v>
          </cell>
          <cell r="AX141">
            <v>12</v>
          </cell>
          <cell r="AY141">
            <v>1174.8200000000002</v>
          </cell>
          <cell r="AZ141">
            <v>0.13210845802617127</v>
          </cell>
          <cell r="BA141">
            <v>24</v>
          </cell>
          <cell r="BB141">
            <v>564</v>
          </cell>
          <cell r="BC141">
            <v>15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18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35</v>
          </cell>
          <cell r="BU141">
            <v>0</v>
          </cell>
          <cell r="BV141">
            <v>199</v>
          </cell>
          <cell r="BW141">
            <v>199</v>
          </cell>
          <cell r="BX141">
            <v>241.68</v>
          </cell>
          <cell r="BY141">
            <v>239.46</v>
          </cell>
          <cell r="BZ141">
            <v>228.99</v>
          </cell>
          <cell r="CA141">
            <v>0</v>
          </cell>
          <cell r="CB141">
            <v>0</v>
          </cell>
          <cell r="CC141">
            <v>0</v>
          </cell>
          <cell r="CD141">
            <v>6</v>
          </cell>
          <cell r="CE141">
            <v>0</v>
          </cell>
          <cell r="CF141">
            <v>0</v>
          </cell>
          <cell r="CG141">
            <v>0</v>
          </cell>
          <cell r="CH141">
            <v>1161.1299999999999</v>
          </cell>
          <cell r="CI141">
            <v>15</v>
          </cell>
          <cell r="CJ141">
            <v>6</v>
          </cell>
          <cell r="CK141">
            <v>317.91000000000003</v>
          </cell>
          <cell r="CL141">
            <v>0</v>
          </cell>
          <cell r="CM141">
            <v>1027.2500000000002</v>
          </cell>
          <cell r="CN141">
            <v>142.88</v>
          </cell>
          <cell r="CO141">
            <v>12</v>
          </cell>
          <cell r="CP141">
            <v>1182.1300000000001</v>
          </cell>
        </row>
        <row r="142">
          <cell r="B142" t="str">
            <v>0772342C</v>
          </cell>
          <cell r="C142" t="str">
            <v>LPO</v>
          </cell>
          <cell r="D142" t="str">
            <v>LPO</v>
          </cell>
          <cell r="E142" t="str">
            <v>CLEMENT ADER</v>
          </cell>
          <cell r="F142" t="str">
            <v>TOURNAN EN BRIE</v>
          </cell>
          <cell r="G142" t="str">
            <v>Emmanuelle</v>
          </cell>
          <cell r="H142" t="str">
            <v>BAZZI</v>
          </cell>
          <cell r="I142" t="str">
            <v>01.57.02.65.03</v>
          </cell>
          <cell r="J142">
            <v>27</v>
          </cell>
          <cell r="K142">
            <v>863</v>
          </cell>
          <cell r="L142">
            <v>3</v>
          </cell>
          <cell r="M142">
            <v>0</v>
          </cell>
          <cell r="N142">
            <v>44.47</v>
          </cell>
          <cell r="O142">
            <v>31.5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269.5</v>
          </cell>
          <cell r="X142">
            <v>310.5</v>
          </cell>
          <cell r="Y142">
            <v>341</v>
          </cell>
          <cell r="Z142">
            <v>126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1047</v>
          </cell>
          <cell r="AR142">
            <v>78.97</v>
          </cell>
          <cell r="AS142">
            <v>0</v>
          </cell>
          <cell r="AT142">
            <v>0</v>
          </cell>
          <cell r="AU142">
            <v>235</v>
          </cell>
          <cell r="AV142">
            <v>972.46</v>
          </cell>
          <cell r="AW142">
            <v>138.51</v>
          </cell>
          <cell r="AX142">
            <v>15</v>
          </cell>
          <cell r="AY142">
            <v>1125.97</v>
          </cell>
          <cell r="AZ142">
            <v>0.12867078261769921</v>
          </cell>
          <cell r="BA142">
            <v>27</v>
          </cell>
          <cell r="BB142">
            <v>863</v>
          </cell>
          <cell r="BC142">
            <v>3</v>
          </cell>
          <cell r="BD142">
            <v>0</v>
          </cell>
          <cell r="BE142">
            <v>44.9</v>
          </cell>
          <cell r="BF142">
            <v>31.5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269.5</v>
          </cell>
          <cell r="BO142">
            <v>310.5</v>
          </cell>
          <cell r="BP142">
            <v>347</v>
          </cell>
          <cell r="BQ142">
            <v>126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1053</v>
          </cell>
          <cell r="CI142">
            <v>79.400000000000006</v>
          </cell>
          <cell r="CJ142">
            <v>0</v>
          </cell>
          <cell r="CK142">
            <v>0</v>
          </cell>
          <cell r="CL142">
            <v>235</v>
          </cell>
          <cell r="CM142">
            <v>941.7</v>
          </cell>
          <cell r="CN142">
            <v>175.7</v>
          </cell>
          <cell r="CO142">
            <v>15</v>
          </cell>
          <cell r="CP142">
            <v>1132.4000000000001</v>
          </cell>
        </row>
        <row r="143">
          <cell r="B143" t="str">
            <v>0772737G</v>
          </cell>
          <cell r="C143" t="str">
            <v>LYC</v>
          </cell>
          <cell r="D143" t="str">
            <v>LG</v>
          </cell>
          <cell r="E143" t="str">
            <v>INTERNAT D'EXCELLENCE  SOURDUN</v>
          </cell>
          <cell r="F143" t="str">
            <v>PROVINS</v>
          </cell>
          <cell r="G143" t="str">
            <v>Emmanuelle</v>
          </cell>
          <cell r="H143" t="str">
            <v>BAZZI</v>
          </cell>
          <cell r="I143" t="str">
            <v>01.57.02.65.03</v>
          </cell>
          <cell r="J143">
            <v>20</v>
          </cell>
          <cell r="K143">
            <v>490</v>
          </cell>
          <cell r="L143">
            <v>9</v>
          </cell>
          <cell r="M143">
            <v>0</v>
          </cell>
          <cell r="N143">
            <v>15.39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6</v>
          </cell>
          <cell r="U143">
            <v>0</v>
          </cell>
          <cell r="V143">
            <v>0</v>
          </cell>
          <cell r="W143">
            <v>154</v>
          </cell>
          <cell r="X143">
            <v>109.5</v>
          </cell>
          <cell r="Y143">
            <v>108.5</v>
          </cell>
          <cell r="Z143">
            <v>0</v>
          </cell>
          <cell r="AA143">
            <v>58</v>
          </cell>
          <cell r="AB143">
            <v>0</v>
          </cell>
          <cell r="AC143">
            <v>232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5</v>
          </cell>
          <cell r="AL143">
            <v>56</v>
          </cell>
          <cell r="AM143">
            <v>24</v>
          </cell>
          <cell r="AN143">
            <v>0</v>
          </cell>
          <cell r="AO143">
            <v>109</v>
          </cell>
          <cell r="AP143">
            <v>0</v>
          </cell>
          <cell r="AQ143">
            <v>662</v>
          </cell>
          <cell r="AR143">
            <v>24.39</v>
          </cell>
          <cell r="AS143">
            <v>200</v>
          </cell>
          <cell r="AT143">
            <v>0</v>
          </cell>
          <cell r="AU143">
            <v>96</v>
          </cell>
          <cell r="AV143">
            <v>769.92</v>
          </cell>
          <cell r="AW143">
            <v>106.47</v>
          </cell>
          <cell r="AX143">
            <v>10</v>
          </cell>
          <cell r="AY143">
            <v>886.39</v>
          </cell>
          <cell r="AZ143">
            <v>0.1126566438714264</v>
          </cell>
          <cell r="BA143">
            <v>20</v>
          </cell>
          <cell r="BB143">
            <v>490</v>
          </cell>
          <cell r="BC143">
            <v>9</v>
          </cell>
          <cell r="BD143">
            <v>1</v>
          </cell>
          <cell r="BE143">
            <v>15.39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6</v>
          </cell>
          <cell r="BL143">
            <v>0</v>
          </cell>
          <cell r="BM143">
            <v>0</v>
          </cell>
          <cell r="BN143">
            <v>154</v>
          </cell>
          <cell r="BO143">
            <v>109.5</v>
          </cell>
          <cell r="BP143">
            <v>108.5</v>
          </cell>
          <cell r="BQ143">
            <v>0</v>
          </cell>
          <cell r="BR143">
            <v>58</v>
          </cell>
          <cell r="BS143">
            <v>0</v>
          </cell>
          <cell r="BT143">
            <v>232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5</v>
          </cell>
          <cell r="CC143">
            <v>56</v>
          </cell>
          <cell r="CD143">
            <v>24</v>
          </cell>
          <cell r="CE143">
            <v>0</v>
          </cell>
          <cell r="CF143">
            <v>109</v>
          </cell>
          <cell r="CG143">
            <v>0</v>
          </cell>
          <cell r="CH143">
            <v>662</v>
          </cell>
          <cell r="CI143">
            <v>25.39</v>
          </cell>
          <cell r="CJ143">
            <v>200</v>
          </cell>
          <cell r="CK143">
            <v>0</v>
          </cell>
          <cell r="CL143">
            <v>96</v>
          </cell>
          <cell r="CM143">
            <v>757.4</v>
          </cell>
          <cell r="CN143">
            <v>119.99</v>
          </cell>
          <cell r="CO143">
            <v>10</v>
          </cell>
          <cell r="CP143">
            <v>887.39</v>
          </cell>
        </row>
        <row r="144">
          <cell r="B144" t="str">
            <v>0770922J</v>
          </cell>
          <cell r="C144" t="str">
            <v>LYC</v>
          </cell>
          <cell r="D144" t="str">
            <v>LGT</v>
          </cell>
          <cell r="E144" t="str">
            <v>GASTON BACHELARD</v>
          </cell>
          <cell r="F144" t="str">
            <v>CHELLES</v>
          </cell>
          <cell r="G144" t="str">
            <v>Carolina</v>
          </cell>
          <cell r="H144" t="str">
            <v>DE-SOUSA</v>
          </cell>
          <cell r="I144" t="str">
            <v>01.57.02.65.04</v>
          </cell>
          <cell r="J144">
            <v>53</v>
          </cell>
          <cell r="K144">
            <v>1785</v>
          </cell>
          <cell r="L144">
            <v>15</v>
          </cell>
          <cell r="M144">
            <v>0</v>
          </cell>
          <cell r="N144">
            <v>81.91</v>
          </cell>
          <cell r="O144">
            <v>66.75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6</v>
          </cell>
          <cell r="U144">
            <v>0</v>
          </cell>
          <cell r="V144">
            <v>0</v>
          </cell>
          <cell r="W144">
            <v>616</v>
          </cell>
          <cell r="X144">
            <v>572.5</v>
          </cell>
          <cell r="Y144">
            <v>625.5</v>
          </cell>
          <cell r="Z144">
            <v>267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10</v>
          </cell>
          <cell r="AM144">
            <v>17</v>
          </cell>
          <cell r="AN144">
            <v>0</v>
          </cell>
          <cell r="AO144">
            <v>0</v>
          </cell>
          <cell r="AP144">
            <v>0</v>
          </cell>
          <cell r="AQ144">
            <v>2081</v>
          </cell>
          <cell r="AR144">
            <v>163.22999999999999</v>
          </cell>
          <cell r="AS144">
            <v>33</v>
          </cell>
          <cell r="AT144">
            <v>0</v>
          </cell>
          <cell r="AU144">
            <v>479</v>
          </cell>
          <cell r="AV144">
            <v>1915.06</v>
          </cell>
          <cell r="AW144">
            <v>337.6</v>
          </cell>
          <cell r="AX144">
            <v>25</v>
          </cell>
          <cell r="AY144">
            <v>2277.66</v>
          </cell>
          <cell r="AZ144">
            <v>0.1494945802108269</v>
          </cell>
          <cell r="BA144">
            <v>53</v>
          </cell>
          <cell r="BB144">
            <v>1785</v>
          </cell>
          <cell r="BC144">
            <v>15</v>
          </cell>
          <cell r="BD144">
            <v>0</v>
          </cell>
          <cell r="BE144">
            <v>81.91</v>
          </cell>
          <cell r="BF144">
            <v>67.25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6</v>
          </cell>
          <cell r="BL144">
            <v>0</v>
          </cell>
          <cell r="BM144">
            <v>0</v>
          </cell>
          <cell r="BN144">
            <v>616</v>
          </cell>
          <cell r="BO144">
            <v>572.5</v>
          </cell>
          <cell r="BP144">
            <v>625.5</v>
          </cell>
          <cell r="BQ144">
            <v>269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10</v>
          </cell>
          <cell r="CD144">
            <v>17</v>
          </cell>
          <cell r="CE144">
            <v>0</v>
          </cell>
          <cell r="CF144">
            <v>0</v>
          </cell>
          <cell r="CG144">
            <v>0</v>
          </cell>
          <cell r="CH144">
            <v>2083</v>
          </cell>
          <cell r="CI144">
            <v>163.72999999999999</v>
          </cell>
          <cell r="CJ144">
            <v>33</v>
          </cell>
          <cell r="CK144">
            <v>0</v>
          </cell>
          <cell r="CL144">
            <v>479</v>
          </cell>
          <cell r="CM144">
            <v>1913.57</v>
          </cell>
          <cell r="CN144">
            <v>341.59000000000003</v>
          </cell>
          <cell r="CO144">
            <v>25</v>
          </cell>
          <cell r="CP144">
            <v>2280.16</v>
          </cell>
        </row>
        <row r="145">
          <cell r="B145" t="str">
            <v>0770924L</v>
          </cell>
          <cell r="C145" t="str">
            <v>LPO</v>
          </cell>
          <cell r="D145" t="str">
            <v>LGT</v>
          </cell>
          <cell r="E145" t="str">
            <v>JULES FERRY</v>
          </cell>
          <cell r="F145" t="str">
            <v>COULOMMIERS</v>
          </cell>
          <cell r="G145" t="str">
            <v>Carolina</v>
          </cell>
          <cell r="H145" t="str">
            <v>DE-SOUSA</v>
          </cell>
          <cell r="I145" t="str">
            <v>01.57.02.65.04</v>
          </cell>
          <cell r="J145">
            <v>89</v>
          </cell>
          <cell r="K145">
            <v>2346</v>
          </cell>
          <cell r="L145">
            <v>33</v>
          </cell>
          <cell r="M145">
            <v>0</v>
          </cell>
          <cell r="N145">
            <v>72.180000000000007</v>
          </cell>
          <cell r="O145">
            <v>54.5</v>
          </cell>
          <cell r="P145">
            <v>0</v>
          </cell>
          <cell r="Q145">
            <v>4.75</v>
          </cell>
          <cell r="R145">
            <v>0</v>
          </cell>
          <cell r="S145">
            <v>0</v>
          </cell>
          <cell r="T145">
            <v>6</v>
          </cell>
          <cell r="U145">
            <v>18</v>
          </cell>
          <cell r="V145">
            <v>18</v>
          </cell>
          <cell r="W145">
            <v>500.5</v>
          </cell>
          <cell r="X145">
            <v>457.5</v>
          </cell>
          <cell r="Y145">
            <v>541</v>
          </cell>
          <cell r="Z145">
            <v>218</v>
          </cell>
          <cell r="AA145">
            <v>0</v>
          </cell>
          <cell r="AB145">
            <v>28</v>
          </cell>
          <cell r="AC145">
            <v>35</v>
          </cell>
          <cell r="AD145">
            <v>0</v>
          </cell>
          <cell r="AE145">
            <v>393.5</v>
          </cell>
          <cell r="AF145">
            <v>284.5</v>
          </cell>
          <cell r="AG145">
            <v>412.66</v>
          </cell>
          <cell r="AH145">
            <v>401.03</v>
          </cell>
          <cell r="AI145">
            <v>370.28</v>
          </cell>
          <cell r="AJ145">
            <v>0</v>
          </cell>
          <cell r="AK145">
            <v>0</v>
          </cell>
          <cell r="AL145">
            <v>0</v>
          </cell>
          <cell r="AM145">
            <v>26</v>
          </cell>
          <cell r="AN145">
            <v>0</v>
          </cell>
          <cell r="AO145">
            <v>0</v>
          </cell>
          <cell r="AP145">
            <v>0</v>
          </cell>
          <cell r="AQ145">
            <v>3659.97</v>
          </cell>
          <cell r="AR145">
            <v>159.68</v>
          </cell>
          <cell r="AS145">
            <v>54.75</v>
          </cell>
          <cell r="AT145">
            <v>385.47</v>
          </cell>
          <cell r="AU145">
            <v>386</v>
          </cell>
          <cell r="AV145">
            <v>3315.97</v>
          </cell>
          <cell r="AW145">
            <v>511.43</v>
          </cell>
          <cell r="AX145">
            <v>47</v>
          </cell>
          <cell r="AY145">
            <v>3874.3999999999996</v>
          </cell>
          <cell r="AZ145">
            <v>0.1328339583238104</v>
          </cell>
          <cell r="BA145">
            <v>91</v>
          </cell>
          <cell r="BB145">
            <v>2352</v>
          </cell>
          <cell r="BC145">
            <v>33</v>
          </cell>
          <cell r="BD145">
            <v>0</v>
          </cell>
          <cell r="BE145">
            <v>73.39</v>
          </cell>
          <cell r="BF145">
            <v>54.5</v>
          </cell>
          <cell r="BG145">
            <v>0</v>
          </cell>
          <cell r="BH145">
            <v>7.25</v>
          </cell>
          <cell r="BI145">
            <v>0</v>
          </cell>
          <cell r="BJ145">
            <v>0</v>
          </cell>
          <cell r="BK145">
            <v>6</v>
          </cell>
          <cell r="BL145">
            <v>18</v>
          </cell>
          <cell r="BM145">
            <v>18</v>
          </cell>
          <cell r="BN145">
            <v>500.5</v>
          </cell>
          <cell r="BO145">
            <v>473.5</v>
          </cell>
          <cell r="BP145">
            <v>541</v>
          </cell>
          <cell r="BQ145">
            <v>218</v>
          </cell>
          <cell r="BR145">
            <v>0</v>
          </cell>
          <cell r="BS145">
            <v>28</v>
          </cell>
          <cell r="BT145">
            <v>35</v>
          </cell>
          <cell r="BU145">
            <v>0</v>
          </cell>
          <cell r="BV145">
            <v>393.5</v>
          </cell>
          <cell r="BW145">
            <v>284.5</v>
          </cell>
          <cell r="BX145">
            <v>422.79</v>
          </cell>
          <cell r="BY145">
            <v>401.03</v>
          </cell>
          <cell r="BZ145">
            <v>370.28</v>
          </cell>
          <cell r="CA145">
            <v>0</v>
          </cell>
          <cell r="CB145">
            <v>0</v>
          </cell>
          <cell r="CC145">
            <v>0</v>
          </cell>
          <cell r="CD145">
            <v>26</v>
          </cell>
          <cell r="CE145">
            <v>0</v>
          </cell>
          <cell r="CF145">
            <v>0</v>
          </cell>
          <cell r="CG145">
            <v>0</v>
          </cell>
          <cell r="CH145">
            <v>3686.1</v>
          </cell>
          <cell r="CI145">
            <v>160.89000000000001</v>
          </cell>
          <cell r="CJ145">
            <v>57.25</v>
          </cell>
          <cell r="CK145">
            <v>385.47</v>
          </cell>
          <cell r="CL145">
            <v>386</v>
          </cell>
          <cell r="CM145">
            <v>3336.73</v>
          </cell>
          <cell r="CN145">
            <v>520.51</v>
          </cell>
          <cell r="CO145">
            <v>47</v>
          </cell>
          <cell r="CP145">
            <v>3904.24</v>
          </cell>
        </row>
        <row r="146">
          <cell r="B146" t="str">
            <v>0770930T</v>
          </cell>
          <cell r="C146" t="str">
            <v>LYC</v>
          </cell>
          <cell r="D146" t="str">
            <v>LGT</v>
          </cell>
          <cell r="E146" t="str">
            <v>HENRI MOISSAN</v>
          </cell>
          <cell r="F146" t="str">
            <v>MEAUX</v>
          </cell>
          <cell r="G146" t="str">
            <v>Carolina</v>
          </cell>
          <cell r="H146" t="str">
            <v>DE-SOUSA</v>
          </cell>
          <cell r="I146" t="str">
            <v>01.57.02.65.04</v>
          </cell>
          <cell r="J146">
            <v>46</v>
          </cell>
          <cell r="K146">
            <v>1577</v>
          </cell>
          <cell r="L146">
            <v>15</v>
          </cell>
          <cell r="M146">
            <v>0</v>
          </cell>
          <cell r="N146">
            <v>67.48</v>
          </cell>
          <cell r="O146">
            <v>23.25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6</v>
          </cell>
          <cell r="U146">
            <v>6</v>
          </cell>
          <cell r="V146">
            <v>0</v>
          </cell>
          <cell r="W146">
            <v>500.5</v>
          </cell>
          <cell r="X146">
            <v>503</v>
          </cell>
          <cell r="Y146">
            <v>497</v>
          </cell>
          <cell r="Z146">
            <v>93</v>
          </cell>
          <cell r="AA146">
            <v>232.17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13</v>
          </cell>
          <cell r="AN146">
            <v>0</v>
          </cell>
          <cell r="AO146">
            <v>0</v>
          </cell>
          <cell r="AP146">
            <v>0</v>
          </cell>
          <cell r="AQ146">
            <v>1825.67</v>
          </cell>
          <cell r="AR146">
            <v>105.73</v>
          </cell>
          <cell r="AS146">
            <v>25</v>
          </cell>
          <cell r="AT146">
            <v>0</v>
          </cell>
          <cell r="AU146">
            <v>381</v>
          </cell>
          <cell r="AV146">
            <v>1656.4</v>
          </cell>
          <cell r="AW146">
            <v>280</v>
          </cell>
          <cell r="AX146">
            <v>20</v>
          </cell>
          <cell r="AY146">
            <v>1956.4</v>
          </cell>
          <cell r="AZ146">
            <v>0.15515426449457997</v>
          </cell>
          <cell r="BA146">
            <v>46</v>
          </cell>
          <cell r="BB146">
            <v>1588</v>
          </cell>
          <cell r="BC146">
            <v>15</v>
          </cell>
          <cell r="BD146">
            <v>1</v>
          </cell>
          <cell r="BE146">
            <v>68.12</v>
          </cell>
          <cell r="BF146">
            <v>24</v>
          </cell>
          <cell r="BG146">
            <v>3.5</v>
          </cell>
          <cell r="BH146">
            <v>0</v>
          </cell>
          <cell r="BI146">
            <v>0</v>
          </cell>
          <cell r="BJ146">
            <v>0</v>
          </cell>
          <cell r="BK146">
            <v>6</v>
          </cell>
          <cell r="BL146">
            <v>6</v>
          </cell>
          <cell r="BM146">
            <v>0</v>
          </cell>
          <cell r="BN146">
            <v>500.5</v>
          </cell>
          <cell r="BO146">
            <v>512</v>
          </cell>
          <cell r="BP146">
            <v>497</v>
          </cell>
          <cell r="BQ146">
            <v>96</v>
          </cell>
          <cell r="BR146">
            <v>232.17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13</v>
          </cell>
          <cell r="CE146">
            <v>0</v>
          </cell>
          <cell r="CF146">
            <v>0</v>
          </cell>
          <cell r="CG146">
            <v>0</v>
          </cell>
          <cell r="CH146">
            <v>1837.67</v>
          </cell>
          <cell r="CI146">
            <v>111.12</v>
          </cell>
          <cell r="CJ146">
            <v>26</v>
          </cell>
          <cell r="CK146">
            <v>0</v>
          </cell>
          <cell r="CL146">
            <v>381</v>
          </cell>
          <cell r="CM146">
            <v>1668.8000000000002</v>
          </cell>
          <cell r="CN146">
            <v>285.49</v>
          </cell>
          <cell r="CO146">
            <v>20</v>
          </cell>
          <cell r="CP146">
            <v>1974.2900000000002</v>
          </cell>
        </row>
        <row r="147">
          <cell r="B147" t="str">
            <v>0770931U</v>
          </cell>
          <cell r="C147" t="str">
            <v>LYC</v>
          </cell>
          <cell r="D147" t="str">
            <v>LPO</v>
          </cell>
          <cell r="E147" t="str">
            <v>PIERRE DE COUBERTIN</v>
          </cell>
          <cell r="F147" t="str">
            <v>MEAUX</v>
          </cell>
          <cell r="G147" t="str">
            <v>Carolina</v>
          </cell>
          <cell r="H147" t="str">
            <v>DE-SOUSA</v>
          </cell>
          <cell r="I147" t="str">
            <v>01.57.02.65.04</v>
          </cell>
          <cell r="J147">
            <v>78</v>
          </cell>
          <cell r="K147">
            <v>2198</v>
          </cell>
          <cell r="L147">
            <v>24</v>
          </cell>
          <cell r="M147">
            <v>0</v>
          </cell>
          <cell r="N147">
            <v>74.45</v>
          </cell>
          <cell r="O147">
            <v>85.75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6</v>
          </cell>
          <cell r="U147">
            <v>0</v>
          </cell>
          <cell r="V147">
            <v>18</v>
          </cell>
          <cell r="W147">
            <v>539</v>
          </cell>
          <cell r="X147">
            <v>538</v>
          </cell>
          <cell r="Y147">
            <v>527</v>
          </cell>
          <cell r="Z147">
            <v>343</v>
          </cell>
          <cell r="AA147">
            <v>148.80000000000001</v>
          </cell>
          <cell r="AB147">
            <v>0</v>
          </cell>
          <cell r="AC147">
            <v>0</v>
          </cell>
          <cell r="AD147">
            <v>0</v>
          </cell>
          <cell r="AE147">
            <v>135.5</v>
          </cell>
          <cell r="AF147">
            <v>135.5</v>
          </cell>
          <cell r="AG147">
            <v>270.3</v>
          </cell>
          <cell r="AH147">
            <v>267.3</v>
          </cell>
          <cell r="AI147">
            <v>258.24</v>
          </cell>
          <cell r="AJ147">
            <v>0</v>
          </cell>
          <cell r="AK147">
            <v>6</v>
          </cell>
          <cell r="AL147">
            <v>0</v>
          </cell>
          <cell r="AM147">
            <v>15</v>
          </cell>
          <cell r="AN147">
            <v>2</v>
          </cell>
          <cell r="AO147">
            <v>0</v>
          </cell>
          <cell r="AP147">
            <v>0</v>
          </cell>
          <cell r="AQ147">
            <v>3180.64</v>
          </cell>
          <cell r="AR147">
            <v>184.2</v>
          </cell>
          <cell r="AS147">
            <v>29</v>
          </cell>
          <cell r="AT147">
            <v>262.83999999999997</v>
          </cell>
          <cell r="AU147">
            <v>418</v>
          </cell>
          <cell r="AV147">
            <v>2863.86</v>
          </cell>
          <cell r="AW147">
            <v>489.98</v>
          </cell>
          <cell r="AX147">
            <v>40</v>
          </cell>
          <cell r="AY147">
            <v>3393.84</v>
          </cell>
          <cell r="AZ147">
            <v>0.15594922353636576</v>
          </cell>
          <cell r="BA147">
            <v>77</v>
          </cell>
          <cell r="BB147">
            <v>2169</v>
          </cell>
          <cell r="BC147">
            <v>24</v>
          </cell>
          <cell r="BD147">
            <v>1</v>
          </cell>
          <cell r="BE147">
            <v>75.77</v>
          </cell>
          <cell r="BF147">
            <v>85.75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6</v>
          </cell>
          <cell r="BL147">
            <v>0</v>
          </cell>
          <cell r="BM147">
            <v>18</v>
          </cell>
          <cell r="BN147">
            <v>500.5</v>
          </cell>
          <cell r="BO147">
            <v>540</v>
          </cell>
          <cell r="BP147">
            <v>537</v>
          </cell>
          <cell r="BQ147">
            <v>343</v>
          </cell>
          <cell r="BR147">
            <v>148.80000000000001</v>
          </cell>
          <cell r="BS147">
            <v>0</v>
          </cell>
          <cell r="BT147">
            <v>0</v>
          </cell>
          <cell r="BU147">
            <v>0</v>
          </cell>
          <cell r="BV147">
            <v>135.5</v>
          </cell>
          <cell r="BW147">
            <v>135.5</v>
          </cell>
          <cell r="BX147">
            <v>270.3</v>
          </cell>
          <cell r="BY147">
            <v>267.3</v>
          </cell>
          <cell r="BZ147">
            <v>258.24</v>
          </cell>
          <cell r="CA147">
            <v>0</v>
          </cell>
          <cell r="CB147">
            <v>6</v>
          </cell>
          <cell r="CC147">
            <v>0</v>
          </cell>
          <cell r="CD147">
            <v>15</v>
          </cell>
          <cell r="CE147">
            <v>2</v>
          </cell>
          <cell r="CF147">
            <v>6</v>
          </cell>
          <cell r="CG147">
            <v>0</v>
          </cell>
          <cell r="CH147">
            <v>3160.14</v>
          </cell>
          <cell r="CI147">
            <v>185.51999999999998</v>
          </cell>
          <cell r="CJ147">
            <v>30</v>
          </cell>
          <cell r="CK147">
            <v>262.83999999999997</v>
          </cell>
          <cell r="CL147">
            <v>418</v>
          </cell>
          <cell r="CM147">
            <v>2817.3</v>
          </cell>
          <cell r="CN147">
            <v>518.36</v>
          </cell>
          <cell r="CO147">
            <v>40</v>
          </cell>
          <cell r="CP147">
            <v>3375.6600000000003</v>
          </cell>
        </row>
        <row r="148">
          <cell r="B148" t="str">
            <v>0770944H</v>
          </cell>
          <cell r="C148" t="str">
            <v>LP</v>
          </cell>
          <cell r="D148" t="str">
            <v>LP</v>
          </cell>
          <cell r="E148" t="str">
            <v>AUGUSTE PERDONNET</v>
          </cell>
          <cell r="F148" t="str">
            <v>THORIGNY SUR MARNE</v>
          </cell>
          <cell r="G148" t="str">
            <v>Carolina</v>
          </cell>
          <cell r="H148" t="str">
            <v>DE-SOUSA</v>
          </cell>
          <cell r="I148" t="str">
            <v>01.57.02.65.04</v>
          </cell>
          <cell r="J148">
            <v>31</v>
          </cell>
          <cell r="K148">
            <v>578</v>
          </cell>
          <cell r="L148">
            <v>12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35</v>
          </cell>
          <cell r="AD148">
            <v>22</v>
          </cell>
          <cell r="AE148">
            <v>182</v>
          </cell>
          <cell r="AF148">
            <v>165</v>
          </cell>
          <cell r="AG148">
            <v>255.22</v>
          </cell>
          <cell r="AH148">
            <v>285.82</v>
          </cell>
          <cell r="AI148">
            <v>288.83999999999997</v>
          </cell>
          <cell r="AJ148">
            <v>0</v>
          </cell>
          <cell r="AK148">
            <v>6</v>
          </cell>
          <cell r="AL148">
            <v>0</v>
          </cell>
          <cell r="AM148">
            <v>8</v>
          </cell>
          <cell r="AN148">
            <v>0</v>
          </cell>
          <cell r="AO148">
            <v>0</v>
          </cell>
          <cell r="AP148">
            <v>0</v>
          </cell>
          <cell r="AQ148">
            <v>1232.8800000000001</v>
          </cell>
          <cell r="AR148">
            <v>12</v>
          </cell>
          <cell r="AS148">
            <v>15</v>
          </cell>
          <cell r="AT148">
            <v>204.29</v>
          </cell>
          <cell r="AU148">
            <v>0</v>
          </cell>
          <cell r="AV148">
            <v>1079.1599999999999</v>
          </cell>
          <cell r="AW148">
            <v>158.72</v>
          </cell>
          <cell r="AX148">
            <v>22</v>
          </cell>
          <cell r="AY148">
            <v>1259.8799999999999</v>
          </cell>
          <cell r="AZ148">
            <v>0.12507695194879229</v>
          </cell>
          <cell r="BA148">
            <v>32</v>
          </cell>
          <cell r="BB148">
            <v>614</v>
          </cell>
          <cell r="BC148">
            <v>12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9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35</v>
          </cell>
          <cell r="BU148">
            <v>28</v>
          </cell>
          <cell r="BV148">
            <v>182</v>
          </cell>
          <cell r="BW148">
            <v>165</v>
          </cell>
          <cell r="BX148">
            <v>318.02999999999997</v>
          </cell>
          <cell r="BY148">
            <v>285.82</v>
          </cell>
          <cell r="BZ148">
            <v>288.83999999999997</v>
          </cell>
          <cell r="CA148">
            <v>0</v>
          </cell>
          <cell r="CB148">
            <v>6</v>
          </cell>
          <cell r="CC148">
            <v>0</v>
          </cell>
          <cell r="CD148">
            <v>8</v>
          </cell>
          <cell r="CE148">
            <v>0</v>
          </cell>
          <cell r="CF148">
            <v>0</v>
          </cell>
          <cell r="CG148">
            <v>0</v>
          </cell>
          <cell r="CH148">
            <v>1304.69</v>
          </cell>
          <cell r="CI148">
            <v>12</v>
          </cell>
          <cell r="CJ148">
            <v>15</v>
          </cell>
          <cell r="CK148">
            <v>204.29</v>
          </cell>
          <cell r="CL148">
            <v>0</v>
          </cell>
          <cell r="CM148">
            <v>1110.9999999999998</v>
          </cell>
          <cell r="CN148">
            <v>204.69</v>
          </cell>
          <cell r="CO148">
            <v>22</v>
          </cell>
          <cell r="CP148">
            <v>1337.6899999999998</v>
          </cell>
        </row>
        <row r="149">
          <cell r="B149" t="str">
            <v>0771171E</v>
          </cell>
          <cell r="C149" t="str">
            <v>LP</v>
          </cell>
          <cell r="D149" t="str">
            <v>LP LYC</v>
          </cell>
          <cell r="E149" t="str">
            <v>LOUIS LUMIERE</v>
          </cell>
          <cell r="F149" t="str">
            <v>CHELLES</v>
          </cell>
          <cell r="G149" t="str">
            <v>Carolina</v>
          </cell>
          <cell r="H149" t="str">
            <v>DE-SOUSA</v>
          </cell>
          <cell r="I149" t="str">
            <v>01.57.02.65.04</v>
          </cell>
          <cell r="J149">
            <v>40</v>
          </cell>
          <cell r="K149">
            <v>917</v>
          </cell>
          <cell r="L149">
            <v>18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6</v>
          </cell>
          <cell r="U149">
            <v>0</v>
          </cell>
          <cell r="V149">
            <v>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35</v>
          </cell>
          <cell r="AD149">
            <v>22</v>
          </cell>
          <cell r="AE149">
            <v>108</v>
          </cell>
          <cell r="AF149">
            <v>108</v>
          </cell>
          <cell r="AG149">
            <v>439.48</v>
          </cell>
          <cell r="AH149">
            <v>487.1</v>
          </cell>
          <cell r="AI149">
            <v>471.45</v>
          </cell>
          <cell r="AJ149">
            <v>41</v>
          </cell>
          <cell r="AK149">
            <v>6</v>
          </cell>
          <cell r="AL149">
            <v>0</v>
          </cell>
          <cell r="AM149">
            <v>11</v>
          </cell>
          <cell r="AN149">
            <v>0</v>
          </cell>
          <cell r="AO149">
            <v>0</v>
          </cell>
          <cell r="AP149">
            <v>0</v>
          </cell>
          <cell r="AQ149">
            <v>1720.03</v>
          </cell>
          <cell r="AR149">
            <v>18</v>
          </cell>
          <cell r="AS149">
            <v>24</v>
          </cell>
          <cell r="AT149">
            <v>447.55</v>
          </cell>
          <cell r="AU149">
            <v>0</v>
          </cell>
          <cell r="AV149">
            <v>1489.43</v>
          </cell>
          <cell r="AW149">
            <v>242.6</v>
          </cell>
          <cell r="AX149">
            <v>30</v>
          </cell>
          <cell r="AY149">
            <v>1762.03</v>
          </cell>
          <cell r="AZ149">
            <v>0.1399312537113522</v>
          </cell>
          <cell r="BA149">
            <v>41</v>
          </cell>
          <cell r="BB149">
            <v>941</v>
          </cell>
          <cell r="BC149">
            <v>18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6</v>
          </cell>
          <cell r="BL149">
            <v>0</v>
          </cell>
          <cell r="BM149">
            <v>18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35</v>
          </cell>
          <cell r="BU149">
            <v>27</v>
          </cell>
          <cell r="BV149">
            <v>108</v>
          </cell>
          <cell r="BW149">
            <v>108</v>
          </cell>
          <cell r="BX149">
            <v>471.48</v>
          </cell>
          <cell r="BY149">
            <v>487.1</v>
          </cell>
          <cell r="BZ149">
            <v>471.45</v>
          </cell>
          <cell r="CA149">
            <v>41</v>
          </cell>
          <cell r="CB149">
            <v>6</v>
          </cell>
          <cell r="CC149">
            <v>0</v>
          </cell>
          <cell r="CD149">
            <v>11</v>
          </cell>
          <cell r="CE149">
            <v>0</v>
          </cell>
          <cell r="CF149">
            <v>0</v>
          </cell>
          <cell r="CG149">
            <v>0</v>
          </cell>
          <cell r="CH149">
            <v>1752.03</v>
          </cell>
          <cell r="CI149">
            <v>18</v>
          </cell>
          <cell r="CJ149">
            <v>33</v>
          </cell>
          <cell r="CK149">
            <v>447.55</v>
          </cell>
          <cell r="CL149">
            <v>0</v>
          </cell>
          <cell r="CM149">
            <v>1511.5</v>
          </cell>
          <cell r="CN149">
            <v>266.52999999999997</v>
          </cell>
          <cell r="CO149">
            <v>30</v>
          </cell>
          <cell r="CP149">
            <v>1808.03</v>
          </cell>
        </row>
        <row r="150">
          <cell r="B150" t="str">
            <v>0771512A</v>
          </cell>
          <cell r="C150" t="str">
            <v>LYC</v>
          </cell>
          <cell r="D150" t="str">
            <v>LGT</v>
          </cell>
          <cell r="E150" t="str">
            <v>VAN DONGEN</v>
          </cell>
          <cell r="F150" t="str">
            <v>LAGNY SUR MARNE</v>
          </cell>
          <cell r="G150" t="str">
            <v>Carolina</v>
          </cell>
          <cell r="H150" t="str">
            <v>DE-SOUSA</v>
          </cell>
          <cell r="I150" t="str">
            <v>01.57.02.65.04</v>
          </cell>
          <cell r="J150">
            <v>40</v>
          </cell>
          <cell r="K150">
            <v>1280</v>
          </cell>
          <cell r="L150">
            <v>12</v>
          </cell>
          <cell r="M150">
            <v>0</v>
          </cell>
          <cell r="N150">
            <v>62.59</v>
          </cell>
          <cell r="O150">
            <v>29.63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6</v>
          </cell>
          <cell r="V150">
            <v>0</v>
          </cell>
          <cell r="W150">
            <v>462</v>
          </cell>
          <cell r="X150">
            <v>437.5</v>
          </cell>
          <cell r="Y150">
            <v>448</v>
          </cell>
          <cell r="Z150">
            <v>118.5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13</v>
          </cell>
          <cell r="AN150">
            <v>0</v>
          </cell>
          <cell r="AO150">
            <v>0</v>
          </cell>
          <cell r="AP150">
            <v>0</v>
          </cell>
          <cell r="AQ150">
            <v>1466</v>
          </cell>
          <cell r="AR150">
            <v>104.22</v>
          </cell>
          <cell r="AS150">
            <v>19</v>
          </cell>
          <cell r="AT150">
            <v>0</v>
          </cell>
          <cell r="AU150">
            <v>336</v>
          </cell>
          <cell r="AV150">
            <v>1382.94</v>
          </cell>
          <cell r="AW150">
            <v>190.28</v>
          </cell>
          <cell r="AX150">
            <v>16</v>
          </cell>
          <cell r="AY150">
            <v>1589.22</v>
          </cell>
          <cell r="AZ150">
            <v>0.11432480014770044</v>
          </cell>
          <cell r="BA150">
            <v>40</v>
          </cell>
          <cell r="BB150">
            <v>1280</v>
          </cell>
          <cell r="BC150">
            <v>15</v>
          </cell>
          <cell r="BD150">
            <v>3</v>
          </cell>
          <cell r="BE150">
            <v>62.74</v>
          </cell>
          <cell r="BF150">
            <v>29.63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6</v>
          </cell>
          <cell r="BM150">
            <v>0</v>
          </cell>
          <cell r="BN150">
            <v>462</v>
          </cell>
          <cell r="BO150">
            <v>437.5</v>
          </cell>
          <cell r="BP150">
            <v>448</v>
          </cell>
          <cell r="BQ150">
            <v>118.5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13</v>
          </cell>
          <cell r="CE150">
            <v>0</v>
          </cell>
          <cell r="CF150">
            <v>0</v>
          </cell>
          <cell r="CG150">
            <v>0</v>
          </cell>
          <cell r="CH150">
            <v>1466</v>
          </cell>
          <cell r="CI150">
            <v>107.37</v>
          </cell>
          <cell r="CJ150">
            <v>26</v>
          </cell>
          <cell r="CK150">
            <v>0</v>
          </cell>
          <cell r="CL150">
            <v>336</v>
          </cell>
          <cell r="CM150">
            <v>1427.75</v>
          </cell>
          <cell r="CN150">
            <v>155.62</v>
          </cell>
          <cell r="CO150">
            <v>16</v>
          </cell>
          <cell r="CP150">
            <v>1599.3700000000001</v>
          </cell>
        </row>
        <row r="151">
          <cell r="B151" t="str">
            <v>0771652C</v>
          </cell>
          <cell r="C151" t="str">
            <v>AUTRE</v>
          </cell>
          <cell r="D151" t="str">
            <v>E.D.M.</v>
          </cell>
          <cell r="E151" t="str">
            <v>LE BRASSET</v>
          </cell>
          <cell r="F151" t="str">
            <v>MEAUX</v>
          </cell>
          <cell r="G151" t="str">
            <v>Carolina</v>
          </cell>
          <cell r="H151" t="str">
            <v>DE-SOUSA</v>
          </cell>
          <cell r="I151" t="str">
            <v>01.57.02.65.04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31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27.5</v>
          </cell>
          <cell r="AW151">
            <v>3.5</v>
          </cell>
          <cell r="AX151">
            <v>0</v>
          </cell>
          <cell r="AY151">
            <v>31</v>
          </cell>
          <cell r="AZ151">
            <v>0.22580645161290322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31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24</v>
          </cell>
          <cell r="CN151">
            <v>7</v>
          </cell>
          <cell r="CO151">
            <v>0</v>
          </cell>
          <cell r="CP151">
            <v>31</v>
          </cell>
        </row>
        <row r="152">
          <cell r="B152" t="str">
            <v>0770923K</v>
          </cell>
          <cell r="C152" t="str">
            <v>LP</v>
          </cell>
          <cell r="D152" t="str">
            <v>SEP</v>
          </cell>
          <cell r="E152" t="str">
            <v>DU LYCEE DU GUE A TRESMES</v>
          </cell>
          <cell r="F152" t="str">
            <v>CONGIS SUR THEROUANNE</v>
          </cell>
          <cell r="G152" t="str">
            <v>Carolina</v>
          </cell>
          <cell r="H152" t="str">
            <v>DE-SOUSA</v>
          </cell>
          <cell r="I152" t="str">
            <v>01.57.02.65.04</v>
          </cell>
          <cell r="J152">
            <v>28</v>
          </cell>
          <cell r="K152">
            <v>558</v>
          </cell>
          <cell r="L152">
            <v>9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6</v>
          </cell>
          <cell r="U152">
            <v>0</v>
          </cell>
          <cell r="V152">
            <v>18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20</v>
          </cell>
          <cell r="AC152">
            <v>35</v>
          </cell>
          <cell r="AD152">
            <v>0</v>
          </cell>
          <cell r="AE152">
            <v>293</v>
          </cell>
          <cell r="AF152">
            <v>256</v>
          </cell>
          <cell r="AG152">
            <v>127.05</v>
          </cell>
          <cell r="AH152">
            <v>123.53</v>
          </cell>
          <cell r="AI152">
            <v>129.46</v>
          </cell>
          <cell r="AJ152">
            <v>160.32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17</v>
          </cell>
          <cell r="AP152">
            <v>0</v>
          </cell>
          <cell r="AQ152">
            <v>1162.3599999999999</v>
          </cell>
          <cell r="AR152">
            <v>9</v>
          </cell>
          <cell r="AS152">
            <v>23</v>
          </cell>
          <cell r="AT152">
            <v>164.54</v>
          </cell>
          <cell r="AU152">
            <v>0</v>
          </cell>
          <cell r="AV152">
            <v>998.52999999999986</v>
          </cell>
          <cell r="AW152">
            <v>184.33</v>
          </cell>
          <cell r="AX152">
            <v>11.5</v>
          </cell>
          <cell r="AY152">
            <v>1194.3599999999999</v>
          </cell>
          <cell r="AZ152">
            <v>0.14806329992833703</v>
          </cell>
          <cell r="BA152">
            <v>28</v>
          </cell>
          <cell r="BB152">
            <v>573</v>
          </cell>
          <cell r="BC152">
            <v>9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6</v>
          </cell>
          <cell r="BL152">
            <v>0</v>
          </cell>
          <cell r="BM152">
            <v>27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35</v>
          </cell>
          <cell r="BU152">
            <v>0</v>
          </cell>
          <cell r="BV152">
            <v>310</v>
          </cell>
          <cell r="BW152">
            <v>256</v>
          </cell>
          <cell r="BX152">
            <v>127.05</v>
          </cell>
          <cell r="BY152">
            <v>126.9</v>
          </cell>
          <cell r="BZ152">
            <v>129.46</v>
          </cell>
          <cell r="CA152">
            <v>160.32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-1.5</v>
          </cell>
          <cell r="CG152">
            <v>0</v>
          </cell>
          <cell r="CH152">
            <v>1171.2299999999998</v>
          </cell>
          <cell r="CI152">
            <v>9</v>
          </cell>
          <cell r="CJ152">
            <v>14</v>
          </cell>
          <cell r="CK152">
            <v>164.54</v>
          </cell>
          <cell r="CL152">
            <v>0</v>
          </cell>
          <cell r="CM152">
            <v>944.99999999999989</v>
          </cell>
          <cell r="CN152">
            <v>229.23000000000002</v>
          </cell>
          <cell r="CO152">
            <v>11</v>
          </cell>
          <cell r="CP152">
            <v>1185.2299999999998</v>
          </cell>
        </row>
        <row r="153">
          <cell r="B153" t="str">
            <v>0771658J</v>
          </cell>
          <cell r="C153" t="str">
            <v>LPO</v>
          </cell>
          <cell r="D153" t="str">
            <v>LPO LY</v>
          </cell>
          <cell r="E153" t="str">
            <v>DU GUE A TRESMES</v>
          </cell>
          <cell r="F153" t="str">
            <v>CONGIS SUR THEROUANNE</v>
          </cell>
          <cell r="G153" t="str">
            <v>Carolina</v>
          </cell>
          <cell r="H153" t="str">
            <v>DE-SOUSA</v>
          </cell>
          <cell r="I153" t="str">
            <v>01.57.02.65.04</v>
          </cell>
          <cell r="J153">
            <v>13</v>
          </cell>
          <cell r="K153">
            <v>343</v>
          </cell>
          <cell r="L153">
            <v>3</v>
          </cell>
          <cell r="M153">
            <v>0</v>
          </cell>
          <cell r="N153">
            <v>19.84</v>
          </cell>
          <cell r="O153">
            <v>90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6</v>
          </cell>
          <cell r="U153">
            <v>0</v>
          </cell>
          <cell r="V153">
            <v>0</v>
          </cell>
          <cell r="W153">
            <v>74</v>
          </cell>
          <cell r="X153">
            <v>126</v>
          </cell>
          <cell r="Y153">
            <v>119</v>
          </cell>
          <cell r="Z153">
            <v>360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6</v>
          </cell>
          <cell r="AN153">
            <v>0</v>
          </cell>
          <cell r="AO153">
            <v>0</v>
          </cell>
          <cell r="AP153">
            <v>0</v>
          </cell>
          <cell r="AQ153">
            <v>679</v>
          </cell>
          <cell r="AR153">
            <v>112.84</v>
          </cell>
          <cell r="AS153">
            <v>12</v>
          </cell>
          <cell r="AT153">
            <v>0</v>
          </cell>
          <cell r="AU153">
            <v>73</v>
          </cell>
          <cell r="AV153">
            <v>656.28</v>
          </cell>
          <cell r="AW153">
            <v>134.06</v>
          </cell>
          <cell r="AX153">
            <v>13.5</v>
          </cell>
          <cell r="AY153">
            <v>803.83999999999992</v>
          </cell>
          <cell r="AZ153">
            <v>0.14718489440273852</v>
          </cell>
          <cell r="BA153">
            <v>13</v>
          </cell>
          <cell r="BB153">
            <v>352</v>
          </cell>
          <cell r="BC153">
            <v>3</v>
          </cell>
          <cell r="BD153">
            <v>0</v>
          </cell>
          <cell r="BE153">
            <v>20.260000000000002</v>
          </cell>
          <cell r="BF153">
            <v>90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6</v>
          </cell>
          <cell r="BL153">
            <v>0</v>
          </cell>
          <cell r="BM153">
            <v>0</v>
          </cell>
          <cell r="BN153">
            <v>74</v>
          </cell>
          <cell r="BO153">
            <v>131</v>
          </cell>
          <cell r="BP153">
            <v>119</v>
          </cell>
          <cell r="BQ153">
            <v>360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6</v>
          </cell>
          <cell r="CE153">
            <v>0</v>
          </cell>
          <cell r="CF153">
            <v>18.5</v>
          </cell>
          <cell r="CG153">
            <v>0</v>
          </cell>
          <cell r="CH153">
            <v>684.5</v>
          </cell>
          <cell r="CI153">
            <v>113.26</v>
          </cell>
          <cell r="CJ153">
            <v>30</v>
          </cell>
          <cell r="CK153">
            <v>0</v>
          </cell>
          <cell r="CL153">
            <v>73</v>
          </cell>
          <cell r="CM153">
            <v>641.79999999999995</v>
          </cell>
          <cell r="CN153">
            <v>171.96</v>
          </cell>
          <cell r="CO153">
            <v>14</v>
          </cell>
          <cell r="CP153">
            <v>827.75999999999988</v>
          </cell>
        </row>
        <row r="154">
          <cell r="B154" t="str">
            <v>0771763Y</v>
          </cell>
          <cell r="C154" t="str">
            <v>LYC</v>
          </cell>
          <cell r="D154" t="str">
            <v>LGT</v>
          </cell>
          <cell r="E154" t="str">
            <v>CHARLES LE CHAUVE</v>
          </cell>
          <cell r="F154" t="str">
            <v>ROISSY EN BRIE</v>
          </cell>
          <cell r="G154" t="str">
            <v>Carolina</v>
          </cell>
          <cell r="H154" t="str">
            <v>DE-SOUSA</v>
          </cell>
          <cell r="I154" t="str">
            <v>01.57.02.65.04</v>
          </cell>
          <cell r="J154">
            <v>46</v>
          </cell>
          <cell r="K154">
            <v>1599</v>
          </cell>
          <cell r="L154">
            <v>12</v>
          </cell>
          <cell r="M154">
            <v>0</v>
          </cell>
          <cell r="N154">
            <v>67.930000000000007</v>
          </cell>
          <cell r="O154">
            <v>64.25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6</v>
          </cell>
          <cell r="U154">
            <v>6</v>
          </cell>
          <cell r="V154">
            <v>0</v>
          </cell>
          <cell r="W154">
            <v>539</v>
          </cell>
          <cell r="X154">
            <v>488</v>
          </cell>
          <cell r="Y154">
            <v>486.5</v>
          </cell>
          <cell r="Z154">
            <v>257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10</v>
          </cell>
          <cell r="AN154">
            <v>0</v>
          </cell>
          <cell r="AO154">
            <v>0</v>
          </cell>
          <cell r="AP154">
            <v>0</v>
          </cell>
          <cell r="AQ154">
            <v>1770.5</v>
          </cell>
          <cell r="AR154">
            <v>144.18</v>
          </cell>
          <cell r="AS154">
            <v>22</v>
          </cell>
          <cell r="AT154">
            <v>0</v>
          </cell>
          <cell r="AU154">
            <v>395</v>
          </cell>
          <cell r="AV154">
            <v>1692.6100000000001</v>
          </cell>
          <cell r="AW154">
            <v>223.07</v>
          </cell>
          <cell r="AX154">
            <v>21</v>
          </cell>
          <cell r="AY154">
            <v>1936.68</v>
          </cell>
          <cell r="AZ154">
            <v>0.11559614386170308</v>
          </cell>
          <cell r="BA154">
            <v>46</v>
          </cell>
          <cell r="BB154">
            <v>1599</v>
          </cell>
          <cell r="BC154">
            <v>12</v>
          </cell>
          <cell r="BD154">
            <v>1</v>
          </cell>
          <cell r="BE154">
            <v>67.930000000000007</v>
          </cell>
          <cell r="BF154">
            <v>64.25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6</v>
          </cell>
          <cell r="BL154">
            <v>6</v>
          </cell>
          <cell r="BM154">
            <v>0</v>
          </cell>
          <cell r="BN154">
            <v>539</v>
          </cell>
          <cell r="BO154">
            <v>488</v>
          </cell>
          <cell r="BP154">
            <v>486.5</v>
          </cell>
          <cell r="BQ154">
            <v>257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10</v>
          </cell>
          <cell r="CE154">
            <v>0</v>
          </cell>
          <cell r="CF154">
            <v>0</v>
          </cell>
          <cell r="CG154">
            <v>0</v>
          </cell>
          <cell r="CH154">
            <v>1770.5</v>
          </cell>
          <cell r="CI154">
            <v>144.18</v>
          </cell>
          <cell r="CJ154">
            <v>23</v>
          </cell>
          <cell r="CK154">
            <v>0</v>
          </cell>
          <cell r="CL154">
            <v>395</v>
          </cell>
          <cell r="CM154">
            <v>1684.65</v>
          </cell>
          <cell r="CN154">
            <v>232.03</v>
          </cell>
          <cell r="CO154">
            <v>21</v>
          </cell>
          <cell r="CP154">
            <v>1937.68</v>
          </cell>
        </row>
        <row r="155">
          <cell r="B155" t="str">
            <v>0771880A</v>
          </cell>
          <cell r="C155" t="str">
            <v>LP</v>
          </cell>
          <cell r="D155" t="str">
            <v>LP</v>
          </cell>
          <cell r="E155" t="str">
            <v>CHARLES BAUDELAIRE</v>
          </cell>
          <cell r="F155" t="str">
            <v>MEAUX</v>
          </cell>
          <cell r="G155" t="str">
            <v>Carolina</v>
          </cell>
          <cell r="H155" t="str">
            <v>DE-SOUSA</v>
          </cell>
          <cell r="I155" t="str">
            <v>01.57.02.65.04</v>
          </cell>
          <cell r="J155">
            <v>33</v>
          </cell>
          <cell r="K155">
            <v>708</v>
          </cell>
          <cell r="L155">
            <v>12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18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44</v>
          </cell>
          <cell r="AC155">
            <v>35</v>
          </cell>
          <cell r="AD155">
            <v>0</v>
          </cell>
          <cell r="AE155">
            <v>37</v>
          </cell>
          <cell r="AF155">
            <v>37</v>
          </cell>
          <cell r="AG155">
            <v>337</v>
          </cell>
          <cell r="AH155">
            <v>362.25</v>
          </cell>
          <cell r="AI155">
            <v>365.13</v>
          </cell>
          <cell r="AJ155">
            <v>0</v>
          </cell>
          <cell r="AK155">
            <v>14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1235.3800000000001</v>
          </cell>
          <cell r="AR155">
            <v>12</v>
          </cell>
          <cell r="AS155">
            <v>14</v>
          </cell>
          <cell r="AT155">
            <v>214.88</v>
          </cell>
          <cell r="AU155">
            <v>0</v>
          </cell>
          <cell r="AV155">
            <v>1048.22</v>
          </cell>
          <cell r="AW155">
            <v>201.16</v>
          </cell>
          <cell r="AX155">
            <v>12</v>
          </cell>
          <cell r="AY155">
            <v>1261.3800000000001</v>
          </cell>
          <cell r="AZ155">
            <v>0.1525274049920366</v>
          </cell>
          <cell r="BA155">
            <v>33</v>
          </cell>
          <cell r="BB155">
            <v>714</v>
          </cell>
          <cell r="BC155">
            <v>12</v>
          </cell>
          <cell r="BD155">
            <v>1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18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44</v>
          </cell>
          <cell r="BT155">
            <v>35</v>
          </cell>
          <cell r="BU155">
            <v>0</v>
          </cell>
          <cell r="BV155">
            <v>37</v>
          </cell>
          <cell r="BW155">
            <v>37</v>
          </cell>
          <cell r="BX155">
            <v>375</v>
          </cell>
          <cell r="BY155">
            <v>362.25</v>
          </cell>
          <cell r="BZ155">
            <v>335.25</v>
          </cell>
          <cell r="CA155">
            <v>0</v>
          </cell>
          <cell r="CB155">
            <v>14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1237.5</v>
          </cell>
          <cell r="CI155">
            <v>12</v>
          </cell>
          <cell r="CJ155">
            <v>21</v>
          </cell>
          <cell r="CK155">
            <v>214.88</v>
          </cell>
          <cell r="CL155">
            <v>0</v>
          </cell>
          <cell r="CM155">
            <v>1084.8</v>
          </cell>
          <cell r="CN155">
            <v>158.69999999999999</v>
          </cell>
          <cell r="CO155">
            <v>27</v>
          </cell>
          <cell r="CP155">
            <v>1270.5</v>
          </cell>
        </row>
        <row r="156">
          <cell r="B156" t="str">
            <v>0771940R</v>
          </cell>
          <cell r="C156" t="str">
            <v>LPO</v>
          </cell>
          <cell r="D156" t="str">
            <v>LPO</v>
          </cell>
          <cell r="E156" t="str">
            <v>SIMONE VEIL</v>
          </cell>
          <cell r="F156" t="str">
            <v>NOISIEL</v>
          </cell>
          <cell r="G156" t="str">
            <v>Carolina</v>
          </cell>
          <cell r="H156" t="str">
            <v>DE-SOUSA</v>
          </cell>
          <cell r="I156" t="str">
            <v>01.57.02.65.04</v>
          </cell>
          <cell r="J156">
            <v>53</v>
          </cell>
          <cell r="K156">
            <v>1463</v>
          </cell>
          <cell r="L156">
            <v>18</v>
          </cell>
          <cell r="M156">
            <v>0</v>
          </cell>
          <cell r="N156">
            <v>39.65</v>
          </cell>
          <cell r="O156">
            <v>111.75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6</v>
          </cell>
          <cell r="U156">
            <v>0</v>
          </cell>
          <cell r="V156">
            <v>0</v>
          </cell>
          <cell r="W156">
            <v>269.5</v>
          </cell>
          <cell r="X156">
            <v>237</v>
          </cell>
          <cell r="Y156">
            <v>322</v>
          </cell>
          <cell r="Z156">
            <v>447</v>
          </cell>
          <cell r="AA156">
            <v>0</v>
          </cell>
          <cell r="AB156">
            <v>0</v>
          </cell>
          <cell r="AC156">
            <v>35</v>
          </cell>
          <cell r="AD156">
            <v>22</v>
          </cell>
          <cell r="AE156">
            <v>54</v>
          </cell>
          <cell r="AF156">
            <v>0</v>
          </cell>
          <cell r="AG156">
            <v>288.19</v>
          </cell>
          <cell r="AH156">
            <v>284.29000000000002</v>
          </cell>
          <cell r="AI156">
            <v>281.41000000000003</v>
          </cell>
          <cell r="AJ156">
            <v>0</v>
          </cell>
          <cell r="AK156">
            <v>0</v>
          </cell>
          <cell r="AL156">
            <v>0</v>
          </cell>
          <cell r="AM156">
            <v>23</v>
          </cell>
          <cell r="AN156">
            <v>0</v>
          </cell>
          <cell r="AO156">
            <v>0</v>
          </cell>
          <cell r="AP156">
            <v>0</v>
          </cell>
          <cell r="AQ156">
            <v>2239.39</v>
          </cell>
          <cell r="AR156">
            <v>169.4</v>
          </cell>
          <cell r="AS156">
            <v>30</v>
          </cell>
          <cell r="AT156">
            <v>303.89</v>
          </cell>
          <cell r="AU156">
            <v>201</v>
          </cell>
          <cell r="AV156">
            <v>2025</v>
          </cell>
          <cell r="AW156">
            <v>381.79</v>
          </cell>
          <cell r="AX156">
            <v>32</v>
          </cell>
          <cell r="AY156">
            <v>2438.79</v>
          </cell>
          <cell r="AZ156">
            <v>0.14305455927211358</v>
          </cell>
          <cell r="BA156">
            <v>55</v>
          </cell>
          <cell r="BB156">
            <v>1528</v>
          </cell>
          <cell r="BC156">
            <v>18</v>
          </cell>
          <cell r="BD156">
            <v>2</v>
          </cell>
          <cell r="BE156">
            <v>42.17</v>
          </cell>
          <cell r="BF156">
            <v>112.25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6</v>
          </cell>
          <cell r="BL156">
            <v>0</v>
          </cell>
          <cell r="BM156">
            <v>9</v>
          </cell>
          <cell r="BN156">
            <v>308</v>
          </cell>
          <cell r="BO156">
            <v>273</v>
          </cell>
          <cell r="BP156">
            <v>322</v>
          </cell>
          <cell r="BQ156">
            <v>449</v>
          </cell>
          <cell r="BR156">
            <v>0</v>
          </cell>
          <cell r="BS156">
            <v>0</v>
          </cell>
          <cell r="BT156">
            <v>35</v>
          </cell>
          <cell r="BU156">
            <v>27</v>
          </cell>
          <cell r="BV156">
            <v>0</v>
          </cell>
          <cell r="BW156">
            <v>0</v>
          </cell>
          <cell r="BX156">
            <v>288.19</v>
          </cell>
          <cell r="BY156">
            <v>284.29000000000002</v>
          </cell>
          <cell r="BZ156">
            <v>281.41000000000003</v>
          </cell>
          <cell r="CA156">
            <v>0</v>
          </cell>
          <cell r="CB156">
            <v>0</v>
          </cell>
          <cell r="CC156">
            <v>0</v>
          </cell>
          <cell r="CD156">
            <v>23</v>
          </cell>
          <cell r="CE156">
            <v>0</v>
          </cell>
          <cell r="CF156">
            <v>6</v>
          </cell>
          <cell r="CG156">
            <v>0</v>
          </cell>
          <cell r="CH156">
            <v>2270.89</v>
          </cell>
          <cell r="CI156">
            <v>172.42000000000002</v>
          </cell>
          <cell r="CJ156">
            <v>38</v>
          </cell>
          <cell r="CK156">
            <v>286.89</v>
          </cell>
          <cell r="CL156">
            <v>217</v>
          </cell>
          <cell r="CM156">
            <v>2058</v>
          </cell>
          <cell r="CN156">
            <v>396.31</v>
          </cell>
          <cell r="CO156">
            <v>32</v>
          </cell>
          <cell r="CP156">
            <v>2486.31</v>
          </cell>
        </row>
        <row r="157">
          <cell r="B157" t="str">
            <v>0771995A</v>
          </cell>
          <cell r="C157" t="str">
            <v>LP</v>
          </cell>
          <cell r="D157" t="str">
            <v>LP LYC</v>
          </cell>
          <cell r="E157" t="str">
            <v>LE CHAMP DE CLAYE</v>
          </cell>
          <cell r="F157" t="str">
            <v>CLAYE SOUILLY</v>
          </cell>
          <cell r="G157" t="str">
            <v>Carolina</v>
          </cell>
          <cell r="H157" t="str">
            <v>DE-SOUSA</v>
          </cell>
          <cell r="I157" t="str">
            <v>01.57.02.65.04</v>
          </cell>
          <cell r="J157">
            <v>28</v>
          </cell>
          <cell r="K157">
            <v>624</v>
          </cell>
          <cell r="L157">
            <v>12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35</v>
          </cell>
          <cell r="AD157">
            <v>0</v>
          </cell>
          <cell r="AE157">
            <v>128</v>
          </cell>
          <cell r="AF157">
            <v>128</v>
          </cell>
          <cell r="AG157">
            <v>323</v>
          </cell>
          <cell r="AH157">
            <v>317.70999999999998</v>
          </cell>
          <cell r="AI157">
            <v>293.05</v>
          </cell>
          <cell r="AJ157">
            <v>0</v>
          </cell>
          <cell r="AK157">
            <v>9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1224.76</v>
          </cell>
          <cell r="AR157">
            <v>12</v>
          </cell>
          <cell r="AS157">
            <v>9</v>
          </cell>
          <cell r="AT157">
            <v>306.26</v>
          </cell>
          <cell r="AU157">
            <v>0</v>
          </cell>
          <cell r="AV157">
            <v>1058.19</v>
          </cell>
          <cell r="AW157">
            <v>167.57</v>
          </cell>
          <cell r="AX157">
            <v>20</v>
          </cell>
          <cell r="AY157">
            <v>1245.76</v>
          </cell>
          <cell r="AZ157">
            <v>0.14469213031615355</v>
          </cell>
          <cell r="BA157">
            <v>28</v>
          </cell>
          <cell r="BB157">
            <v>624</v>
          </cell>
          <cell r="BC157">
            <v>12</v>
          </cell>
          <cell r="BD157">
            <v>1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9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35</v>
          </cell>
          <cell r="BU157">
            <v>1</v>
          </cell>
          <cell r="BV157">
            <v>128</v>
          </cell>
          <cell r="BW157">
            <v>128</v>
          </cell>
          <cell r="BX157">
            <v>323</v>
          </cell>
          <cell r="BY157">
            <v>317.70999999999998</v>
          </cell>
          <cell r="BZ157">
            <v>293.05</v>
          </cell>
          <cell r="CA157">
            <v>0</v>
          </cell>
          <cell r="CB157">
            <v>9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1224.76</v>
          </cell>
          <cell r="CI157">
            <v>12</v>
          </cell>
          <cell r="CJ157">
            <v>19</v>
          </cell>
          <cell r="CK157">
            <v>306.26</v>
          </cell>
          <cell r="CL157">
            <v>0</v>
          </cell>
          <cell r="CM157">
            <v>1046</v>
          </cell>
          <cell r="CN157">
            <v>190.76</v>
          </cell>
          <cell r="CO157">
            <v>20</v>
          </cell>
          <cell r="CP157">
            <v>1256.76</v>
          </cell>
        </row>
        <row r="158">
          <cell r="B158" t="str">
            <v>0771996B</v>
          </cell>
          <cell r="C158" t="str">
            <v>LPO</v>
          </cell>
          <cell r="D158" t="str">
            <v>LPO</v>
          </cell>
          <cell r="E158" t="str">
            <v>HONORE DE BALZAC</v>
          </cell>
          <cell r="F158" t="str">
            <v>MITRY MORY</v>
          </cell>
          <cell r="G158" t="str">
            <v>Carolina</v>
          </cell>
          <cell r="H158" t="str">
            <v>DE-SOUSA</v>
          </cell>
          <cell r="I158" t="str">
            <v>01.57.02.65.04</v>
          </cell>
          <cell r="J158">
            <v>45</v>
          </cell>
          <cell r="K158">
            <v>1542</v>
          </cell>
          <cell r="L158">
            <v>12</v>
          </cell>
          <cell r="M158">
            <v>0</v>
          </cell>
          <cell r="N158">
            <v>68.790000000000006</v>
          </cell>
          <cell r="O158">
            <v>14.5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6</v>
          </cell>
          <cell r="U158">
            <v>6</v>
          </cell>
          <cell r="V158">
            <v>0</v>
          </cell>
          <cell r="W158">
            <v>616</v>
          </cell>
          <cell r="X158">
            <v>517</v>
          </cell>
          <cell r="Y158">
            <v>483.5</v>
          </cell>
          <cell r="Z158">
            <v>58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6</v>
          </cell>
          <cell r="AN158">
            <v>0</v>
          </cell>
          <cell r="AO158">
            <v>0</v>
          </cell>
          <cell r="AP158">
            <v>0</v>
          </cell>
          <cell r="AQ158">
            <v>1674.5</v>
          </cell>
          <cell r="AR158">
            <v>95.29</v>
          </cell>
          <cell r="AS158">
            <v>18</v>
          </cell>
          <cell r="AT158">
            <v>0</v>
          </cell>
          <cell r="AU158">
            <v>417</v>
          </cell>
          <cell r="AV158">
            <v>1529.4299999999998</v>
          </cell>
          <cell r="AW158">
            <v>238.36</v>
          </cell>
          <cell r="AX158">
            <v>20</v>
          </cell>
          <cell r="AY158">
            <v>1787.79</v>
          </cell>
          <cell r="AZ158">
            <v>0.13991159749313295</v>
          </cell>
          <cell r="BA158">
            <v>46</v>
          </cell>
          <cell r="BB158">
            <v>1577</v>
          </cell>
          <cell r="BC158">
            <v>18</v>
          </cell>
          <cell r="BD158">
            <v>1</v>
          </cell>
          <cell r="BE158">
            <v>71.210000000000008</v>
          </cell>
          <cell r="BF158">
            <v>14.5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6</v>
          </cell>
          <cell r="BL158">
            <v>6</v>
          </cell>
          <cell r="BM158">
            <v>0</v>
          </cell>
          <cell r="BN158">
            <v>616</v>
          </cell>
          <cell r="BO158">
            <v>517</v>
          </cell>
          <cell r="BP158">
            <v>519</v>
          </cell>
          <cell r="BQ158">
            <v>58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6</v>
          </cell>
          <cell r="CE158">
            <v>0</v>
          </cell>
          <cell r="CF158">
            <v>0</v>
          </cell>
          <cell r="CG158">
            <v>0</v>
          </cell>
          <cell r="CH158">
            <v>1710</v>
          </cell>
          <cell r="CI158">
            <v>97.710000000000008</v>
          </cell>
          <cell r="CJ158">
            <v>25</v>
          </cell>
          <cell r="CK158">
            <v>0</v>
          </cell>
          <cell r="CL158">
            <v>417</v>
          </cell>
          <cell r="CM158">
            <v>1566.7499999999998</v>
          </cell>
          <cell r="CN158">
            <v>245.96</v>
          </cell>
          <cell r="CO158">
            <v>20</v>
          </cell>
          <cell r="CP158">
            <v>1832.71</v>
          </cell>
        </row>
        <row r="159">
          <cell r="B159" t="str">
            <v>0772120L</v>
          </cell>
          <cell r="C159" t="str">
            <v>LPO</v>
          </cell>
          <cell r="D159" t="str">
            <v>LGT</v>
          </cell>
          <cell r="E159" t="str">
            <v>JEAN MOULIN</v>
          </cell>
          <cell r="F159" t="str">
            <v>TORCY</v>
          </cell>
          <cell r="G159" t="str">
            <v>Carolina</v>
          </cell>
          <cell r="H159" t="str">
            <v>DE-SOUSA</v>
          </cell>
          <cell r="I159" t="str">
            <v>01.57.02.65.04</v>
          </cell>
          <cell r="J159">
            <v>34</v>
          </cell>
          <cell r="K159">
            <v>1001</v>
          </cell>
          <cell r="L159">
            <v>9</v>
          </cell>
          <cell r="M159">
            <v>0</v>
          </cell>
          <cell r="N159">
            <v>32.28</v>
          </cell>
          <cell r="O159">
            <v>57.88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6</v>
          </cell>
          <cell r="U159">
            <v>6</v>
          </cell>
          <cell r="V159">
            <v>0</v>
          </cell>
          <cell r="W159">
            <v>192.5</v>
          </cell>
          <cell r="X159">
            <v>188</v>
          </cell>
          <cell r="Y159">
            <v>265</v>
          </cell>
          <cell r="Z159">
            <v>195</v>
          </cell>
          <cell r="AA159">
            <v>36.5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103.83</v>
          </cell>
          <cell r="AH159">
            <v>103.5</v>
          </cell>
          <cell r="AI159">
            <v>99.8</v>
          </cell>
          <cell r="AJ159">
            <v>91.18</v>
          </cell>
          <cell r="AK159">
            <v>2</v>
          </cell>
          <cell r="AL159">
            <v>0</v>
          </cell>
          <cell r="AM159">
            <v>8</v>
          </cell>
          <cell r="AN159">
            <v>0</v>
          </cell>
          <cell r="AO159">
            <v>2</v>
          </cell>
          <cell r="AP159">
            <v>0</v>
          </cell>
          <cell r="AQ159">
            <v>1275.31</v>
          </cell>
          <cell r="AR159">
            <v>99.16</v>
          </cell>
          <cell r="AS159">
            <v>24</v>
          </cell>
          <cell r="AT159">
            <v>118.13</v>
          </cell>
          <cell r="AU159">
            <v>161</v>
          </cell>
          <cell r="AV159">
            <v>1165.25</v>
          </cell>
          <cell r="AW159">
            <v>215.22</v>
          </cell>
          <cell r="AX159">
            <v>18</v>
          </cell>
          <cell r="AY159">
            <v>1398.47</v>
          </cell>
          <cell r="AZ159">
            <v>0.15416572584755034</v>
          </cell>
          <cell r="BA159">
            <v>34</v>
          </cell>
          <cell r="BB159">
            <v>1007</v>
          </cell>
          <cell r="BC159">
            <v>9</v>
          </cell>
          <cell r="BD159">
            <v>3</v>
          </cell>
          <cell r="BE159">
            <v>32.28</v>
          </cell>
          <cell r="BF159">
            <v>61.38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6</v>
          </cell>
          <cell r="BL159">
            <v>6</v>
          </cell>
          <cell r="BM159">
            <v>3</v>
          </cell>
          <cell r="BN159">
            <v>192.5</v>
          </cell>
          <cell r="BO159">
            <v>188</v>
          </cell>
          <cell r="BP159">
            <v>265</v>
          </cell>
          <cell r="BQ159">
            <v>209</v>
          </cell>
          <cell r="BR159">
            <v>36.5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103.83</v>
          </cell>
          <cell r="BY159">
            <v>103.5</v>
          </cell>
          <cell r="BZ159">
            <v>99.8</v>
          </cell>
          <cell r="CA159">
            <v>91.18</v>
          </cell>
          <cell r="CB159">
            <v>2</v>
          </cell>
          <cell r="CC159">
            <v>0</v>
          </cell>
          <cell r="CD159">
            <v>8</v>
          </cell>
          <cell r="CE159">
            <v>0</v>
          </cell>
          <cell r="CF159">
            <v>2</v>
          </cell>
          <cell r="CG159">
            <v>0</v>
          </cell>
          <cell r="CH159">
            <v>1292.31</v>
          </cell>
          <cell r="CI159">
            <v>102.66</v>
          </cell>
          <cell r="CJ159">
            <v>27</v>
          </cell>
          <cell r="CK159">
            <v>118.13</v>
          </cell>
          <cell r="CL159">
            <v>161</v>
          </cell>
          <cell r="CM159">
            <v>1190.08</v>
          </cell>
          <cell r="CN159">
            <v>213.89</v>
          </cell>
          <cell r="CO159">
            <v>18</v>
          </cell>
          <cell r="CP159">
            <v>1421.97</v>
          </cell>
        </row>
        <row r="160">
          <cell r="B160" t="str">
            <v>0772223Y</v>
          </cell>
          <cell r="C160" t="str">
            <v>LPO</v>
          </cell>
          <cell r="D160" t="str">
            <v>LPO</v>
          </cell>
          <cell r="E160" t="str">
            <v>RENE DESCARTES</v>
          </cell>
          <cell r="F160" t="str">
            <v>CHAMPS SUR MARNE</v>
          </cell>
          <cell r="G160" t="str">
            <v>Carolina</v>
          </cell>
          <cell r="H160" t="str">
            <v>DE-SOUSA</v>
          </cell>
          <cell r="I160" t="str">
            <v>01.57.02.65.04</v>
          </cell>
          <cell r="J160">
            <v>24</v>
          </cell>
          <cell r="K160">
            <v>775</v>
          </cell>
          <cell r="L160">
            <v>9</v>
          </cell>
          <cell r="M160">
            <v>0</v>
          </cell>
          <cell r="N160">
            <v>36.33</v>
          </cell>
          <cell r="O160">
            <v>51.5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6</v>
          </cell>
          <cell r="U160">
            <v>0</v>
          </cell>
          <cell r="V160">
            <v>0</v>
          </cell>
          <cell r="W160">
            <v>231</v>
          </cell>
          <cell r="X160">
            <v>257</v>
          </cell>
          <cell r="Y160">
            <v>263.5</v>
          </cell>
          <cell r="Z160">
            <v>206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12</v>
          </cell>
          <cell r="AN160">
            <v>0</v>
          </cell>
          <cell r="AO160">
            <v>0</v>
          </cell>
          <cell r="AP160">
            <v>0</v>
          </cell>
          <cell r="AQ160">
            <v>957.5</v>
          </cell>
          <cell r="AR160">
            <v>96.83</v>
          </cell>
          <cell r="AS160">
            <v>18</v>
          </cell>
          <cell r="AT160">
            <v>0</v>
          </cell>
          <cell r="AU160">
            <v>186</v>
          </cell>
          <cell r="AV160">
            <v>894.62999999999988</v>
          </cell>
          <cell r="AW160">
            <v>165.7</v>
          </cell>
          <cell r="AX160">
            <v>12</v>
          </cell>
          <cell r="AY160">
            <v>1072.33</v>
          </cell>
          <cell r="AZ160">
            <v>0.14659394155915786</v>
          </cell>
          <cell r="BA160">
            <v>25</v>
          </cell>
          <cell r="BB160">
            <v>810</v>
          </cell>
          <cell r="BC160">
            <v>9</v>
          </cell>
          <cell r="BD160">
            <v>1</v>
          </cell>
          <cell r="BE160">
            <v>34.58</v>
          </cell>
          <cell r="BF160">
            <v>51.5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6</v>
          </cell>
          <cell r="BL160">
            <v>0</v>
          </cell>
          <cell r="BM160">
            <v>0</v>
          </cell>
          <cell r="BN160">
            <v>269.5</v>
          </cell>
          <cell r="BO160">
            <v>221</v>
          </cell>
          <cell r="BP160">
            <v>273.5</v>
          </cell>
          <cell r="BQ160">
            <v>206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12</v>
          </cell>
          <cell r="CE160">
            <v>0</v>
          </cell>
          <cell r="CF160">
            <v>5.5</v>
          </cell>
          <cell r="CG160">
            <v>0</v>
          </cell>
          <cell r="CH160">
            <v>970</v>
          </cell>
          <cell r="CI160">
            <v>95.08</v>
          </cell>
          <cell r="CJ160">
            <v>24.5</v>
          </cell>
          <cell r="CK160">
            <v>0</v>
          </cell>
          <cell r="CL160">
            <v>186</v>
          </cell>
          <cell r="CM160">
            <v>892.57999999999993</v>
          </cell>
          <cell r="CN160">
            <v>184.5</v>
          </cell>
          <cell r="CO160">
            <v>12.5</v>
          </cell>
          <cell r="CP160">
            <v>1089.58</v>
          </cell>
        </row>
        <row r="161">
          <cell r="B161" t="str">
            <v>0772327L</v>
          </cell>
          <cell r="C161" t="str">
            <v>LP</v>
          </cell>
          <cell r="D161" t="str">
            <v>SEP</v>
          </cell>
          <cell r="E161" t="str">
            <v>LYCEE DESCARTES</v>
          </cell>
          <cell r="F161" t="str">
            <v>CHAMPS SUR MARNE</v>
          </cell>
          <cell r="G161" t="str">
            <v>Carolina</v>
          </cell>
          <cell r="H161" t="str">
            <v>DE-SOUSA</v>
          </cell>
          <cell r="I161" t="str">
            <v>01.57.02.65.04</v>
          </cell>
          <cell r="J161">
            <v>6</v>
          </cell>
          <cell r="K161">
            <v>150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91</v>
          </cell>
          <cell r="AH161">
            <v>90</v>
          </cell>
          <cell r="AI161">
            <v>87.88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268.88</v>
          </cell>
          <cell r="AR161">
            <v>0</v>
          </cell>
          <cell r="AS161">
            <v>0</v>
          </cell>
          <cell r="AT161">
            <v>79.88</v>
          </cell>
          <cell r="AU161">
            <v>0</v>
          </cell>
          <cell r="AV161">
            <v>231.25</v>
          </cell>
          <cell r="AW161">
            <v>35.630000000000003</v>
          </cell>
          <cell r="AX161">
            <v>2</v>
          </cell>
          <cell r="AY161">
            <v>268.88</v>
          </cell>
          <cell r="AZ161">
            <v>0.1267075974360411</v>
          </cell>
          <cell r="BA161">
            <v>6</v>
          </cell>
          <cell r="BB161">
            <v>162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3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97.75</v>
          </cell>
          <cell r="BY161">
            <v>90</v>
          </cell>
          <cell r="BZ161">
            <v>87.88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-5.5</v>
          </cell>
          <cell r="CG161">
            <v>0</v>
          </cell>
          <cell r="CH161">
            <v>275.63</v>
          </cell>
          <cell r="CI161">
            <v>0</v>
          </cell>
          <cell r="CJ161">
            <v>-1.5</v>
          </cell>
          <cell r="CK161">
            <v>79.88</v>
          </cell>
          <cell r="CL161">
            <v>0</v>
          </cell>
          <cell r="CM161">
            <v>220.5</v>
          </cell>
          <cell r="CN161">
            <v>50.63</v>
          </cell>
          <cell r="CO161">
            <v>3</v>
          </cell>
          <cell r="CP161">
            <v>274.13</v>
          </cell>
        </row>
        <row r="162">
          <cell r="B162" t="str">
            <v>0772228D</v>
          </cell>
          <cell r="C162" t="str">
            <v>LPO</v>
          </cell>
          <cell r="D162" t="str">
            <v>LPO LY</v>
          </cell>
          <cell r="E162" t="str">
            <v>CHARLES DE GAULLE</v>
          </cell>
          <cell r="F162" t="str">
            <v>LONGPERRIER</v>
          </cell>
          <cell r="G162" t="str">
            <v>Carolina</v>
          </cell>
          <cell r="H162" t="str">
            <v>DE-SOUSA</v>
          </cell>
          <cell r="I162" t="str">
            <v>01.57.02.65.04</v>
          </cell>
          <cell r="J162">
            <v>28</v>
          </cell>
          <cell r="K162">
            <v>893</v>
          </cell>
          <cell r="L162">
            <v>9</v>
          </cell>
          <cell r="M162">
            <v>0</v>
          </cell>
          <cell r="N162">
            <v>44.43</v>
          </cell>
          <cell r="O162">
            <v>15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6</v>
          </cell>
          <cell r="U162">
            <v>6</v>
          </cell>
          <cell r="V162">
            <v>0</v>
          </cell>
          <cell r="W162">
            <v>269.5</v>
          </cell>
          <cell r="X162">
            <v>334</v>
          </cell>
          <cell r="Y162">
            <v>362.5</v>
          </cell>
          <cell r="Z162">
            <v>60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35</v>
          </cell>
          <cell r="AM162">
            <v>13</v>
          </cell>
          <cell r="AN162">
            <v>0</v>
          </cell>
          <cell r="AO162">
            <v>0</v>
          </cell>
          <cell r="AP162">
            <v>0</v>
          </cell>
          <cell r="AQ162">
            <v>1026</v>
          </cell>
          <cell r="AR162">
            <v>68.430000000000007</v>
          </cell>
          <cell r="AS162">
            <v>60</v>
          </cell>
          <cell r="AT162">
            <v>0</v>
          </cell>
          <cell r="AU162">
            <v>237</v>
          </cell>
          <cell r="AV162">
            <v>1003.1600000000001</v>
          </cell>
          <cell r="AW162">
            <v>141.27000000000001</v>
          </cell>
          <cell r="AX162">
            <v>10</v>
          </cell>
          <cell r="AY162">
            <v>1154.43</v>
          </cell>
          <cell r="AZ162">
            <v>0.12210561714960455</v>
          </cell>
          <cell r="BA162">
            <v>27</v>
          </cell>
          <cell r="BB162">
            <v>858</v>
          </cell>
          <cell r="BC162">
            <v>9</v>
          </cell>
          <cell r="BD162">
            <v>0</v>
          </cell>
          <cell r="BE162">
            <v>44.56</v>
          </cell>
          <cell r="BF162">
            <v>15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6</v>
          </cell>
          <cell r="BL162">
            <v>6</v>
          </cell>
          <cell r="BM162">
            <v>0</v>
          </cell>
          <cell r="BN162">
            <v>231</v>
          </cell>
          <cell r="BO162">
            <v>336</v>
          </cell>
          <cell r="BP162">
            <v>362.5</v>
          </cell>
          <cell r="BQ162">
            <v>60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35</v>
          </cell>
          <cell r="CD162">
            <v>13</v>
          </cell>
          <cell r="CE162">
            <v>0</v>
          </cell>
          <cell r="CF162">
            <v>-9.9999999999997868E-3</v>
          </cell>
          <cell r="CG162">
            <v>0</v>
          </cell>
          <cell r="CH162">
            <v>989.63</v>
          </cell>
          <cell r="CI162">
            <v>68.430000000000007</v>
          </cell>
          <cell r="CJ162">
            <v>60</v>
          </cell>
          <cell r="CK162">
            <v>0</v>
          </cell>
          <cell r="CL162">
            <v>237</v>
          </cell>
          <cell r="CM162">
            <v>979.55000000000007</v>
          </cell>
          <cell r="CN162">
            <v>124.00000000000001</v>
          </cell>
          <cell r="CO162">
            <v>14.5</v>
          </cell>
          <cell r="CP162">
            <v>1118.0500000000002</v>
          </cell>
        </row>
        <row r="163">
          <cell r="B163" t="str">
            <v>0772442L</v>
          </cell>
          <cell r="C163" t="str">
            <v>LP</v>
          </cell>
          <cell r="D163" t="str">
            <v>SEP</v>
          </cell>
          <cell r="E163" t="str">
            <v>LYCEE CHARLES DE GAULLE</v>
          </cell>
          <cell r="F163" t="str">
            <v>LONGPERRIER</v>
          </cell>
          <cell r="G163" t="str">
            <v>Carolina</v>
          </cell>
          <cell r="H163" t="str">
            <v>DE-SOUSA</v>
          </cell>
          <cell r="I163" t="str">
            <v>01.57.02.65.04</v>
          </cell>
          <cell r="J163">
            <v>10</v>
          </cell>
          <cell r="K163">
            <v>270</v>
          </cell>
          <cell r="L163">
            <v>3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9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137.18</v>
          </cell>
          <cell r="AH163">
            <v>136.13</v>
          </cell>
          <cell r="AI163">
            <v>143.18</v>
          </cell>
          <cell r="AJ163">
            <v>27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443.49</v>
          </cell>
          <cell r="AR163">
            <v>3</v>
          </cell>
          <cell r="AS163">
            <v>9</v>
          </cell>
          <cell r="AT163">
            <v>132.99</v>
          </cell>
          <cell r="AU163">
            <v>0</v>
          </cell>
          <cell r="AV163">
            <v>392.06</v>
          </cell>
          <cell r="AW163">
            <v>55.43</v>
          </cell>
          <cell r="AX163">
            <v>8</v>
          </cell>
          <cell r="AY163">
            <v>455.49</v>
          </cell>
          <cell r="AZ163">
            <v>0.11390920087443078</v>
          </cell>
          <cell r="BA163">
            <v>10</v>
          </cell>
          <cell r="BB163">
            <v>270</v>
          </cell>
          <cell r="BC163">
            <v>3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3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137.18</v>
          </cell>
          <cell r="BY163">
            <v>136.13</v>
          </cell>
          <cell r="BZ163">
            <v>143.18</v>
          </cell>
          <cell r="CA163">
            <v>27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9.9999999999997868E-3</v>
          </cell>
          <cell r="CG163">
            <v>0</v>
          </cell>
          <cell r="CH163">
            <v>446.49</v>
          </cell>
          <cell r="CI163">
            <v>3</v>
          </cell>
          <cell r="CJ163">
            <v>9</v>
          </cell>
          <cell r="CK163">
            <v>132.99</v>
          </cell>
          <cell r="CL163">
            <v>0</v>
          </cell>
          <cell r="CM163">
            <v>396.4</v>
          </cell>
          <cell r="CN163">
            <v>49.6</v>
          </cell>
          <cell r="CO163">
            <v>3.5</v>
          </cell>
          <cell r="CP163">
            <v>449.5</v>
          </cell>
        </row>
        <row r="164">
          <cell r="B164" t="str">
            <v>0772229E</v>
          </cell>
          <cell r="C164" t="str">
            <v>LYC</v>
          </cell>
          <cell r="D164" t="str">
            <v>LGT</v>
          </cell>
          <cell r="E164" t="str">
            <v>JEAN VILAR</v>
          </cell>
          <cell r="F164" t="str">
            <v>MEAUX</v>
          </cell>
          <cell r="G164" t="str">
            <v>Carolina</v>
          </cell>
          <cell r="H164" t="str">
            <v>DE-SOUSA</v>
          </cell>
          <cell r="I164" t="str">
            <v>01.57.02.65.04</v>
          </cell>
          <cell r="J164">
            <v>50</v>
          </cell>
          <cell r="K164">
            <v>1583</v>
          </cell>
          <cell r="L164">
            <v>21</v>
          </cell>
          <cell r="M164">
            <v>0</v>
          </cell>
          <cell r="N164">
            <v>71.23</v>
          </cell>
          <cell r="O164">
            <v>40.5</v>
          </cell>
          <cell r="P164">
            <v>4.3</v>
          </cell>
          <cell r="Q164">
            <v>0</v>
          </cell>
          <cell r="R164">
            <v>0</v>
          </cell>
          <cell r="S164">
            <v>0</v>
          </cell>
          <cell r="T164">
            <v>6</v>
          </cell>
          <cell r="U164">
            <v>6</v>
          </cell>
          <cell r="V164">
            <v>0</v>
          </cell>
          <cell r="W164">
            <v>577.5</v>
          </cell>
          <cell r="X164">
            <v>518</v>
          </cell>
          <cell r="Y164">
            <v>536.5</v>
          </cell>
          <cell r="Z164">
            <v>162</v>
          </cell>
          <cell r="AA164">
            <v>68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13</v>
          </cell>
          <cell r="AN164">
            <v>0</v>
          </cell>
          <cell r="AO164">
            <v>0</v>
          </cell>
          <cell r="AP164">
            <v>0</v>
          </cell>
          <cell r="AQ164">
            <v>1862</v>
          </cell>
          <cell r="AR164">
            <v>137.03</v>
          </cell>
          <cell r="AS164">
            <v>25</v>
          </cell>
          <cell r="AT164">
            <v>0</v>
          </cell>
          <cell r="AU164">
            <v>410</v>
          </cell>
          <cell r="AV164">
            <v>1698.83</v>
          </cell>
          <cell r="AW164">
            <v>305.2</v>
          </cell>
          <cell r="AX164">
            <v>20</v>
          </cell>
          <cell r="AY164">
            <v>2024.03</v>
          </cell>
          <cell r="AZ164">
            <v>0.13918018090190767</v>
          </cell>
          <cell r="BA164">
            <v>50</v>
          </cell>
          <cell r="BB164">
            <v>1583</v>
          </cell>
          <cell r="BC164">
            <v>27</v>
          </cell>
          <cell r="BD164">
            <v>3</v>
          </cell>
          <cell r="BE164">
            <v>71.23</v>
          </cell>
          <cell r="BF164">
            <v>40.5</v>
          </cell>
          <cell r="BG164">
            <v>4.3</v>
          </cell>
          <cell r="BH164">
            <v>0</v>
          </cell>
          <cell r="BI164">
            <v>0</v>
          </cell>
          <cell r="BJ164">
            <v>0</v>
          </cell>
          <cell r="BK164">
            <v>6</v>
          </cell>
          <cell r="BL164">
            <v>6</v>
          </cell>
          <cell r="BM164">
            <v>0</v>
          </cell>
          <cell r="BN164">
            <v>577.5</v>
          </cell>
          <cell r="BO164">
            <v>518</v>
          </cell>
          <cell r="BP164">
            <v>536.5</v>
          </cell>
          <cell r="BQ164">
            <v>162</v>
          </cell>
          <cell r="BR164">
            <v>68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13</v>
          </cell>
          <cell r="CE164">
            <v>0</v>
          </cell>
          <cell r="CF164">
            <v>18</v>
          </cell>
          <cell r="CG164">
            <v>0</v>
          </cell>
          <cell r="CH164">
            <v>1862</v>
          </cell>
          <cell r="CI164">
            <v>143.03</v>
          </cell>
          <cell r="CJ164">
            <v>40</v>
          </cell>
          <cell r="CK164">
            <v>0</v>
          </cell>
          <cell r="CL164">
            <v>410</v>
          </cell>
          <cell r="CM164">
            <v>1741.25</v>
          </cell>
          <cell r="CN164">
            <v>289.27999999999997</v>
          </cell>
          <cell r="CO164">
            <v>20.5</v>
          </cell>
          <cell r="CP164">
            <v>2051.0299999999997</v>
          </cell>
        </row>
        <row r="165">
          <cell r="B165" t="str">
            <v>0772276F</v>
          </cell>
          <cell r="C165" t="str">
            <v>LPO</v>
          </cell>
          <cell r="D165" t="str">
            <v>LPO LY</v>
          </cell>
          <cell r="E165" t="str">
            <v>JEHAN DE CHELLES</v>
          </cell>
          <cell r="F165" t="str">
            <v>CHELLES</v>
          </cell>
          <cell r="G165" t="str">
            <v>Carolina</v>
          </cell>
          <cell r="H165" t="str">
            <v>DE-SOUSA</v>
          </cell>
          <cell r="I165" t="str">
            <v>01.57.02.65.04</v>
          </cell>
          <cell r="J165">
            <v>34</v>
          </cell>
          <cell r="K165">
            <v>1154</v>
          </cell>
          <cell r="L165">
            <v>15</v>
          </cell>
          <cell r="M165">
            <v>0</v>
          </cell>
          <cell r="N165">
            <v>51.55</v>
          </cell>
          <cell r="O165">
            <v>46.75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6</v>
          </cell>
          <cell r="U165">
            <v>6</v>
          </cell>
          <cell r="V165">
            <v>0</v>
          </cell>
          <cell r="W165">
            <v>500.5</v>
          </cell>
          <cell r="X165">
            <v>340</v>
          </cell>
          <cell r="Y165">
            <v>308</v>
          </cell>
          <cell r="Z165">
            <v>187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12</v>
          </cell>
          <cell r="AN165">
            <v>0</v>
          </cell>
          <cell r="AO165">
            <v>0</v>
          </cell>
          <cell r="AP165">
            <v>0</v>
          </cell>
          <cell r="AQ165">
            <v>1335.5</v>
          </cell>
          <cell r="AR165">
            <v>113.3</v>
          </cell>
          <cell r="AS165">
            <v>24</v>
          </cell>
          <cell r="AT165">
            <v>0</v>
          </cell>
          <cell r="AU165">
            <v>309</v>
          </cell>
          <cell r="AV165">
            <v>1226.1399999999999</v>
          </cell>
          <cell r="AW165">
            <v>231.66</v>
          </cell>
          <cell r="AX165">
            <v>15</v>
          </cell>
          <cell r="AY165">
            <v>1472.8</v>
          </cell>
          <cell r="AZ165">
            <v>0.15710467631163477</v>
          </cell>
          <cell r="BA165">
            <v>33</v>
          </cell>
          <cell r="BB165">
            <v>1119</v>
          </cell>
          <cell r="BC165">
            <v>15</v>
          </cell>
          <cell r="BD165">
            <v>0</v>
          </cell>
          <cell r="BE165">
            <v>51.55</v>
          </cell>
          <cell r="BF165">
            <v>46.75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6</v>
          </cell>
          <cell r="BL165">
            <v>6</v>
          </cell>
          <cell r="BM165">
            <v>3</v>
          </cell>
          <cell r="BN165">
            <v>462</v>
          </cell>
          <cell r="BO165">
            <v>340</v>
          </cell>
          <cell r="BP165">
            <v>308</v>
          </cell>
          <cell r="BQ165">
            <v>187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12</v>
          </cell>
          <cell r="CE165">
            <v>0</v>
          </cell>
          <cell r="CF165">
            <v>0</v>
          </cell>
          <cell r="CG165">
            <v>0</v>
          </cell>
          <cell r="CH165">
            <v>1297</v>
          </cell>
          <cell r="CI165">
            <v>113.3</v>
          </cell>
          <cell r="CJ165">
            <v>27</v>
          </cell>
          <cell r="CK165">
            <v>0</v>
          </cell>
          <cell r="CL165">
            <v>309</v>
          </cell>
          <cell r="CM165">
            <v>1214.0999999999999</v>
          </cell>
          <cell r="CN165">
            <v>208.2</v>
          </cell>
          <cell r="CO165">
            <v>15</v>
          </cell>
          <cell r="CP165">
            <v>1437.3</v>
          </cell>
        </row>
        <row r="166">
          <cell r="B166" t="str">
            <v>0772668G</v>
          </cell>
          <cell r="C166" t="str">
            <v>LP</v>
          </cell>
          <cell r="D166" t="str">
            <v>SEP</v>
          </cell>
          <cell r="E166" t="str">
            <v>LPO JEHAN DE CHELLES</v>
          </cell>
          <cell r="F166" t="str">
            <v>CHELLES</v>
          </cell>
          <cell r="G166" t="str">
            <v>Carolina</v>
          </cell>
          <cell r="H166" t="str">
            <v>DE-SOUSA</v>
          </cell>
          <cell r="I166" t="str">
            <v>01.57.02.65.04</v>
          </cell>
          <cell r="J166">
            <v>10</v>
          </cell>
          <cell r="K166">
            <v>276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9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148.77000000000001</v>
          </cell>
          <cell r="AH166">
            <v>145.80000000000001</v>
          </cell>
          <cell r="AI166">
            <v>143.29</v>
          </cell>
          <cell r="AJ166">
            <v>27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464.86</v>
          </cell>
          <cell r="AR166">
            <v>0</v>
          </cell>
          <cell r="AS166">
            <v>9</v>
          </cell>
          <cell r="AT166">
            <v>154.36000000000001</v>
          </cell>
          <cell r="AU166">
            <v>0</v>
          </cell>
          <cell r="AV166">
            <v>413.34000000000003</v>
          </cell>
          <cell r="AW166">
            <v>54.52</v>
          </cell>
          <cell r="AX166">
            <v>6</v>
          </cell>
          <cell r="AY166">
            <v>473.86</v>
          </cell>
          <cell r="AZ166">
            <v>0.10320414417889508</v>
          </cell>
          <cell r="BA166">
            <v>10</v>
          </cell>
          <cell r="BB166">
            <v>276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148.77000000000001</v>
          </cell>
          <cell r="BY166">
            <v>145.80000000000001</v>
          </cell>
          <cell r="BZ166">
            <v>143.29</v>
          </cell>
          <cell r="CA166">
            <v>27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464.86</v>
          </cell>
          <cell r="CI166">
            <v>0</v>
          </cell>
          <cell r="CJ166">
            <v>9</v>
          </cell>
          <cell r="CK166">
            <v>154.36000000000001</v>
          </cell>
          <cell r="CL166">
            <v>0</v>
          </cell>
          <cell r="CM166">
            <v>402.90000000000003</v>
          </cell>
          <cell r="CN166">
            <v>55.96</v>
          </cell>
          <cell r="CO166">
            <v>6</v>
          </cell>
          <cell r="CP166">
            <v>464.86</v>
          </cell>
        </row>
        <row r="167">
          <cell r="B167" t="str">
            <v>0772292Y</v>
          </cell>
          <cell r="C167" t="str">
            <v>LYC</v>
          </cell>
          <cell r="D167" t="str">
            <v>LGT</v>
          </cell>
          <cell r="E167" t="str">
            <v>MARTIN LUTHER KING</v>
          </cell>
          <cell r="F167" t="str">
            <v>BUSSY ST GEORGES</v>
          </cell>
          <cell r="G167" t="str">
            <v>Carolina</v>
          </cell>
          <cell r="H167" t="str">
            <v>DE-SOUSA</v>
          </cell>
          <cell r="I167" t="str">
            <v>01.57.02.65.04</v>
          </cell>
          <cell r="J167">
            <v>38</v>
          </cell>
          <cell r="K167">
            <v>1275</v>
          </cell>
          <cell r="L167">
            <v>12</v>
          </cell>
          <cell r="M167">
            <v>0</v>
          </cell>
          <cell r="N167">
            <v>64.900000000000006</v>
          </cell>
          <cell r="O167">
            <v>24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6</v>
          </cell>
          <cell r="U167">
            <v>0</v>
          </cell>
          <cell r="V167">
            <v>0</v>
          </cell>
          <cell r="W167">
            <v>423.5</v>
          </cell>
          <cell r="X167">
            <v>495</v>
          </cell>
          <cell r="Y167">
            <v>466</v>
          </cell>
          <cell r="Z167">
            <v>96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12</v>
          </cell>
          <cell r="AN167">
            <v>0</v>
          </cell>
          <cell r="AO167">
            <v>0</v>
          </cell>
          <cell r="AP167">
            <v>0</v>
          </cell>
          <cell r="AQ167">
            <v>1480.5</v>
          </cell>
          <cell r="AR167">
            <v>100.9</v>
          </cell>
          <cell r="AS167">
            <v>18</v>
          </cell>
          <cell r="AT167">
            <v>0</v>
          </cell>
          <cell r="AU167">
            <v>358</v>
          </cell>
          <cell r="AV167">
            <v>1373.94</v>
          </cell>
          <cell r="AW167">
            <v>209.46</v>
          </cell>
          <cell r="AX167">
            <v>16</v>
          </cell>
          <cell r="AY167">
            <v>1599.4</v>
          </cell>
          <cell r="AZ167">
            <v>0.13291457812761998</v>
          </cell>
          <cell r="BA167">
            <v>38</v>
          </cell>
          <cell r="BB167">
            <v>1275</v>
          </cell>
          <cell r="BC167">
            <v>12</v>
          </cell>
          <cell r="BD167">
            <v>2</v>
          </cell>
          <cell r="BE167">
            <v>64.900000000000006</v>
          </cell>
          <cell r="BF167">
            <v>24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6</v>
          </cell>
          <cell r="BL167">
            <v>0</v>
          </cell>
          <cell r="BM167">
            <v>0</v>
          </cell>
          <cell r="BN167">
            <v>423.5</v>
          </cell>
          <cell r="BO167">
            <v>495</v>
          </cell>
          <cell r="BP167">
            <v>466</v>
          </cell>
          <cell r="BQ167">
            <v>96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12</v>
          </cell>
          <cell r="CE167">
            <v>0</v>
          </cell>
          <cell r="CF167">
            <v>0.4</v>
          </cell>
          <cell r="CG167">
            <v>0</v>
          </cell>
          <cell r="CH167">
            <v>1480.5</v>
          </cell>
          <cell r="CI167">
            <v>102.9</v>
          </cell>
          <cell r="CJ167">
            <v>18.399999999999999</v>
          </cell>
          <cell r="CK167">
            <v>0</v>
          </cell>
          <cell r="CL167">
            <v>358</v>
          </cell>
          <cell r="CM167">
            <v>1384.75</v>
          </cell>
          <cell r="CN167">
            <v>205.05</v>
          </cell>
          <cell r="CO167">
            <v>12</v>
          </cell>
          <cell r="CP167">
            <v>1601.8000000000002</v>
          </cell>
        </row>
        <row r="168">
          <cell r="B168" t="str">
            <v>0772294A</v>
          </cell>
          <cell r="C168" t="str">
            <v>LYC</v>
          </cell>
          <cell r="D168" t="str">
            <v>LGT</v>
          </cell>
          <cell r="E168" t="str">
            <v>EMILY BRONTE</v>
          </cell>
          <cell r="F168" t="str">
            <v>LOGNES</v>
          </cell>
          <cell r="G168" t="str">
            <v>Carolina</v>
          </cell>
          <cell r="H168" t="str">
            <v>DE-SOUSA</v>
          </cell>
          <cell r="I168" t="str">
            <v>01.57.02.65.04</v>
          </cell>
          <cell r="J168">
            <v>31</v>
          </cell>
          <cell r="K168">
            <v>1047</v>
          </cell>
          <cell r="L168">
            <v>9</v>
          </cell>
          <cell r="M168">
            <v>0</v>
          </cell>
          <cell r="N168">
            <v>53.32</v>
          </cell>
          <cell r="O168">
            <v>15.75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6</v>
          </cell>
          <cell r="U168">
            <v>0</v>
          </cell>
          <cell r="V168">
            <v>0</v>
          </cell>
          <cell r="W168">
            <v>346.5</v>
          </cell>
          <cell r="X168">
            <v>379</v>
          </cell>
          <cell r="Y168">
            <v>385</v>
          </cell>
          <cell r="Z168">
            <v>63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6</v>
          </cell>
          <cell r="AN168">
            <v>0</v>
          </cell>
          <cell r="AO168">
            <v>0</v>
          </cell>
          <cell r="AP168">
            <v>0</v>
          </cell>
          <cell r="AQ168">
            <v>1173.5</v>
          </cell>
          <cell r="AR168">
            <v>78.069999999999993</v>
          </cell>
          <cell r="AS168">
            <v>12</v>
          </cell>
          <cell r="AT168">
            <v>0</v>
          </cell>
          <cell r="AU168">
            <v>289</v>
          </cell>
          <cell r="AV168">
            <v>1106.4499999999998</v>
          </cell>
          <cell r="AW168">
            <v>146.12</v>
          </cell>
          <cell r="AX168">
            <v>11</v>
          </cell>
          <cell r="AY168">
            <v>1263.5699999999997</v>
          </cell>
          <cell r="AZ168">
            <v>9.4962308752823854E-2</v>
          </cell>
          <cell r="BA168">
            <v>31</v>
          </cell>
          <cell r="BB168">
            <v>1059</v>
          </cell>
          <cell r="BC168">
            <v>12</v>
          </cell>
          <cell r="BD168">
            <v>0</v>
          </cell>
          <cell r="BE168">
            <v>54.85</v>
          </cell>
          <cell r="BF168">
            <v>15.75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6</v>
          </cell>
          <cell r="BL168">
            <v>0</v>
          </cell>
          <cell r="BM168">
            <v>0</v>
          </cell>
          <cell r="BN168">
            <v>346.5</v>
          </cell>
          <cell r="BO168">
            <v>401</v>
          </cell>
          <cell r="BP168">
            <v>385</v>
          </cell>
          <cell r="BQ168">
            <v>63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6</v>
          </cell>
          <cell r="CE168">
            <v>0</v>
          </cell>
          <cell r="CF168">
            <v>5.18</v>
          </cell>
          <cell r="CG168">
            <v>0</v>
          </cell>
          <cell r="CH168">
            <v>1177.5</v>
          </cell>
          <cell r="CI168">
            <v>78.069999999999993</v>
          </cell>
          <cell r="CJ168">
            <v>16</v>
          </cell>
          <cell r="CK168">
            <v>0</v>
          </cell>
          <cell r="CL168">
            <v>289</v>
          </cell>
          <cell r="CM168">
            <v>1135.1999999999998</v>
          </cell>
          <cell r="CN168">
            <v>148.08000000000001</v>
          </cell>
          <cell r="CO168">
            <v>12</v>
          </cell>
          <cell r="CP168">
            <v>1295.2799999999997</v>
          </cell>
        </row>
        <row r="169">
          <cell r="B169" t="str">
            <v>0772662A</v>
          </cell>
          <cell r="C169" t="str">
            <v>LYC</v>
          </cell>
          <cell r="D169" t="str">
            <v>SGT</v>
          </cell>
          <cell r="E169" t="str">
            <v>LOUIS LUMIERE</v>
          </cell>
          <cell r="F169" t="str">
            <v xml:space="preserve">CHELLES </v>
          </cell>
          <cell r="G169" t="str">
            <v>Carolina</v>
          </cell>
          <cell r="H169" t="str">
            <v>DE-SOUSA</v>
          </cell>
          <cell r="I169" t="str">
            <v>01.57.02.65.04</v>
          </cell>
          <cell r="J169">
            <v>2</v>
          </cell>
          <cell r="K169">
            <v>70</v>
          </cell>
          <cell r="L169">
            <v>0</v>
          </cell>
          <cell r="M169">
            <v>0</v>
          </cell>
          <cell r="N169">
            <v>0</v>
          </cell>
          <cell r="O169">
            <v>20.5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82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2</v>
          </cell>
          <cell r="AN169">
            <v>0</v>
          </cell>
          <cell r="AO169">
            <v>0</v>
          </cell>
          <cell r="AP169">
            <v>0</v>
          </cell>
          <cell r="AQ169">
            <v>82</v>
          </cell>
          <cell r="AR169">
            <v>20.5</v>
          </cell>
          <cell r="AS169">
            <v>2</v>
          </cell>
          <cell r="AT169">
            <v>0</v>
          </cell>
          <cell r="AU169">
            <v>0</v>
          </cell>
          <cell r="AV169">
            <v>87.31</v>
          </cell>
          <cell r="AW169">
            <v>17.190000000000001</v>
          </cell>
          <cell r="AX169">
            <v>0</v>
          </cell>
          <cell r="AY169">
            <v>104.5</v>
          </cell>
          <cell r="AZ169">
            <v>0.15789473684210525</v>
          </cell>
          <cell r="BA169">
            <v>2</v>
          </cell>
          <cell r="BB169">
            <v>70</v>
          </cell>
          <cell r="BC169">
            <v>0</v>
          </cell>
          <cell r="BD169">
            <v>0</v>
          </cell>
          <cell r="BE169">
            <v>0</v>
          </cell>
          <cell r="BF169">
            <v>20.5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82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2</v>
          </cell>
          <cell r="CE169">
            <v>0</v>
          </cell>
          <cell r="CF169">
            <v>0</v>
          </cell>
          <cell r="CG169">
            <v>0</v>
          </cell>
          <cell r="CH169">
            <v>82</v>
          </cell>
          <cell r="CI169">
            <v>20.5</v>
          </cell>
          <cell r="CJ169">
            <v>2</v>
          </cell>
          <cell r="CK169">
            <v>0</v>
          </cell>
          <cell r="CL169">
            <v>0</v>
          </cell>
          <cell r="CM169">
            <v>85</v>
          </cell>
          <cell r="CN169">
            <v>19.5</v>
          </cell>
          <cell r="CO169">
            <v>0</v>
          </cell>
          <cell r="CP169">
            <v>104.5</v>
          </cell>
        </row>
        <row r="170">
          <cell r="B170" t="str">
            <v>0772685A</v>
          </cell>
          <cell r="C170" t="str">
            <v>LPO</v>
          </cell>
          <cell r="D170" t="str">
            <v>LPO</v>
          </cell>
          <cell r="E170" t="str">
            <v>SAMUEL BECKETT</v>
          </cell>
          <cell r="F170" t="str">
            <v>LA FERTE SOUS JOUARRE</v>
          </cell>
          <cell r="G170" t="str">
            <v>Carolina</v>
          </cell>
          <cell r="H170" t="str">
            <v>DE-SOUSA</v>
          </cell>
          <cell r="I170" t="str">
            <v>01.57.02.65.04</v>
          </cell>
          <cell r="J170">
            <v>21</v>
          </cell>
          <cell r="K170">
            <v>714</v>
          </cell>
          <cell r="L170">
            <v>6</v>
          </cell>
          <cell r="M170">
            <v>0</v>
          </cell>
          <cell r="N170">
            <v>34.590000000000003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269.5</v>
          </cell>
          <cell r="X170">
            <v>255.5</v>
          </cell>
          <cell r="Y170">
            <v>261.5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786.5</v>
          </cell>
          <cell r="AR170">
            <v>40.590000000000003</v>
          </cell>
          <cell r="AS170">
            <v>0</v>
          </cell>
          <cell r="AT170">
            <v>0</v>
          </cell>
          <cell r="AU170">
            <v>193</v>
          </cell>
          <cell r="AV170">
            <v>690.29000000000008</v>
          </cell>
          <cell r="AW170">
            <v>126.8</v>
          </cell>
          <cell r="AX170">
            <v>10</v>
          </cell>
          <cell r="AY170">
            <v>827.09</v>
          </cell>
          <cell r="AZ170">
            <v>0.14264550759546502</v>
          </cell>
          <cell r="BA170">
            <v>21</v>
          </cell>
          <cell r="BB170">
            <v>714</v>
          </cell>
          <cell r="BC170">
            <v>6</v>
          </cell>
          <cell r="BD170">
            <v>1</v>
          </cell>
          <cell r="BE170">
            <v>34.870000000000005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269.5</v>
          </cell>
          <cell r="BO170">
            <v>259.5</v>
          </cell>
          <cell r="BP170">
            <v>261.5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4</v>
          </cell>
          <cell r="CG170">
            <v>0</v>
          </cell>
          <cell r="CH170">
            <v>790.5</v>
          </cell>
          <cell r="CI170">
            <v>40.870000000000005</v>
          </cell>
          <cell r="CJ170">
            <v>5</v>
          </cell>
          <cell r="CK170">
            <v>0</v>
          </cell>
          <cell r="CL170">
            <v>193</v>
          </cell>
          <cell r="CM170">
            <v>697.1</v>
          </cell>
          <cell r="CN170">
            <v>129.27000000000001</v>
          </cell>
          <cell r="CO170">
            <v>10</v>
          </cell>
          <cell r="CP170">
            <v>836.37</v>
          </cell>
        </row>
        <row r="171">
          <cell r="B171" t="str">
            <v>0772688D</v>
          </cell>
          <cell r="C171" t="str">
            <v>LPO</v>
          </cell>
          <cell r="D171" t="str">
            <v>LPO</v>
          </cell>
          <cell r="E171" t="str">
            <v>EMILIE DU CHATELET</v>
          </cell>
          <cell r="F171" t="str">
            <v>SERRIS</v>
          </cell>
          <cell r="G171" t="str">
            <v>Carolina</v>
          </cell>
          <cell r="H171" t="str">
            <v>DE-SOUSA</v>
          </cell>
          <cell r="I171" t="str">
            <v>01.57.02.65.04</v>
          </cell>
          <cell r="J171">
            <v>44</v>
          </cell>
          <cell r="K171">
            <v>1364</v>
          </cell>
          <cell r="L171">
            <v>9</v>
          </cell>
          <cell r="M171">
            <v>0</v>
          </cell>
          <cell r="N171">
            <v>61.69</v>
          </cell>
          <cell r="O171">
            <v>30.63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6</v>
          </cell>
          <cell r="U171">
            <v>0</v>
          </cell>
          <cell r="V171">
            <v>0</v>
          </cell>
          <cell r="W171">
            <v>454</v>
          </cell>
          <cell r="X171">
            <v>411.5</v>
          </cell>
          <cell r="Y171">
            <v>397</v>
          </cell>
          <cell r="Z171">
            <v>122.5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91</v>
          </cell>
          <cell r="AF171">
            <v>91</v>
          </cell>
          <cell r="AG171">
            <v>47.53</v>
          </cell>
          <cell r="AH171">
            <v>54.6</v>
          </cell>
          <cell r="AI171">
            <v>43</v>
          </cell>
          <cell r="AJ171">
            <v>0</v>
          </cell>
          <cell r="AK171">
            <v>0</v>
          </cell>
          <cell r="AL171">
            <v>0</v>
          </cell>
          <cell r="AM171">
            <v>8</v>
          </cell>
          <cell r="AN171">
            <v>0</v>
          </cell>
          <cell r="AO171">
            <v>15</v>
          </cell>
          <cell r="AP171">
            <v>0</v>
          </cell>
          <cell r="AQ171">
            <v>1712.13</v>
          </cell>
          <cell r="AR171">
            <v>101.32</v>
          </cell>
          <cell r="AS171">
            <v>44</v>
          </cell>
          <cell r="AT171">
            <v>65.73</v>
          </cell>
          <cell r="AU171">
            <v>315</v>
          </cell>
          <cell r="AV171">
            <v>1514.7799999999997</v>
          </cell>
          <cell r="AW171">
            <v>309.67</v>
          </cell>
          <cell r="AX171">
            <v>18</v>
          </cell>
          <cell r="AY171">
            <v>1842.4499999999998</v>
          </cell>
          <cell r="AZ171">
            <v>0.14738258578899988</v>
          </cell>
          <cell r="BA171">
            <v>45</v>
          </cell>
          <cell r="BB171">
            <v>1384</v>
          </cell>
          <cell r="BC171">
            <v>13.5</v>
          </cell>
          <cell r="BD171">
            <v>1</v>
          </cell>
          <cell r="BE171">
            <v>61.69</v>
          </cell>
          <cell r="BF171">
            <v>33.629999999999995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6</v>
          </cell>
          <cell r="BL171">
            <v>0</v>
          </cell>
          <cell r="BM171">
            <v>3</v>
          </cell>
          <cell r="BN171">
            <v>454</v>
          </cell>
          <cell r="BO171">
            <v>411.5</v>
          </cell>
          <cell r="BP171">
            <v>397</v>
          </cell>
          <cell r="BQ171">
            <v>134.5</v>
          </cell>
          <cell r="BR171">
            <v>0</v>
          </cell>
          <cell r="BS171">
            <v>0</v>
          </cell>
          <cell r="BT171">
            <v>0</v>
          </cell>
          <cell r="BU171">
            <v>29</v>
          </cell>
          <cell r="BV171">
            <v>91</v>
          </cell>
          <cell r="BW171">
            <v>91</v>
          </cell>
          <cell r="BX171">
            <v>47.53</v>
          </cell>
          <cell r="BY171">
            <v>54.6</v>
          </cell>
          <cell r="BZ171">
            <v>43</v>
          </cell>
          <cell r="CA171">
            <v>0</v>
          </cell>
          <cell r="CB171">
            <v>0</v>
          </cell>
          <cell r="CC171">
            <v>0</v>
          </cell>
          <cell r="CD171">
            <v>8</v>
          </cell>
          <cell r="CE171">
            <v>0</v>
          </cell>
          <cell r="CF171">
            <v>15</v>
          </cell>
          <cell r="CG171">
            <v>0</v>
          </cell>
          <cell r="CH171">
            <v>1749.13</v>
          </cell>
          <cell r="CI171">
            <v>104.32</v>
          </cell>
          <cell r="CJ171">
            <v>53.5</v>
          </cell>
          <cell r="CK171">
            <v>65.73</v>
          </cell>
          <cell r="CL171">
            <v>315</v>
          </cell>
          <cell r="CM171">
            <v>1570.8499999999997</v>
          </cell>
          <cell r="CN171">
            <v>302.10000000000002</v>
          </cell>
          <cell r="CO171">
            <v>22</v>
          </cell>
          <cell r="CP171">
            <v>1894.9499999999998</v>
          </cell>
        </row>
        <row r="172">
          <cell r="B172" t="str">
            <v>0772751X</v>
          </cell>
          <cell r="C172" t="str">
            <v>LPO</v>
          </cell>
          <cell r="D172" t="str">
            <v>LPO</v>
          </cell>
          <cell r="E172" t="str">
            <v>LPO CHARLOTTE DELBO</v>
          </cell>
          <cell r="F172" t="str">
            <v>DAMMARTIN EN GOELE</v>
          </cell>
          <cell r="G172" t="str">
            <v>Carolina</v>
          </cell>
          <cell r="H172" t="str">
            <v>DE-SOUSA</v>
          </cell>
          <cell r="I172" t="str">
            <v>01.57.02.65.04</v>
          </cell>
          <cell r="J172">
            <v>23</v>
          </cell>
          <cell r="K172">
            <v>716</v>
          </cell>
          <cell r="L172">
            <v>6</v>
          </cell>
          <cell r="M172">
            <v>0</v>
          </cell>
          <cell r="N172">
            <v>27.57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2</v>
          </cell>
          <cell r="U172">
            <v>0</v>
          </cell>
          <cell r="V172">
            <v>0</v>
          </cell>
          <cell r="W172">
            <v>269.5</v>
          </cell>
          <cell r="X172">
            <v>194.5</v>
          </cell>
          <cell r="Y172">
            <v>164.5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109.5</v>
          </cell>
          <cell r="AH172">
            <v>138.94</v>
          </cell>
          <cell r="AI172">
            <v>104.81</v>
          </cell>
          <cell r="AJ172">
            <v>0</v>
          </cell>
          <cell r="AK172">
            <v>0</v>
          </cell>
          <cell r="AL172">
            <v>0</v>
          </cell>
          <cell r="AM172">
            <v>5</v>
          </cell>
          <cell r="AN172">
            <v>0</v>
          </cell>
          <cell r="AO172">
            <v>0</v>
          </cell>
          <cell r="AP172">
            <v>0</v>
          </cell>
          <cell r="AQ172">
            <v>981.75</v>
          </cell>
          <cell r="AR172">
            <v>33.57</v>
          </cell>
          <cell r="AS172">
            <v>7</v>
          </cell>
          <cell r="AT172">
            <v>38.25</v>
          </cell>
          <cell r="AU172">
            <v>172</v>
          </cell>
          <cell r="AV172">
            <v>917.94999999999993</v>
          </cell>
          <cell r="AW172">
            <v>94.37</v>
          </cell>
          <cell r="AX172">
            <v>10</v>
          </cell>
          <cell r="AY172">
            <v>1022.3199999999999</v>
          </cell>
          <cell r="AZ172">
            <v>9.2126199641361511E-2</v>
          </cell>
          <cell r="BA172">
            <v>23</v>
          </cell>
          <cell r="BB172">
            <v>722</v>
          </cell>
          <cell r="BC172">
            <v>9</v>
          </cell>
          <cell r="BD172">
            <v>1</v>
          </cell>
          <cell r="BE172">
            <v>28.37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6</v>
          </cell>
          <cell r="BL172">
            <v>0</v>
          </cell>
          <cell r="BM172">
            <v>3</v>
          </cell>
          <cell r="BN172">
            <v>269.5</v>
          </cell>
          <cell r="BO172">
            <v>202.5</v>
          </cell>
          <cell r="BP172">
            <v>164.5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112.88</v>
          </cell>
          <cell r="BY172">
            <v>138.94</v>
          </cell>
          <cell r="BZ172">
            <v>104.81</v>
          </cell>
          <cell r="CA172">
            <v>0</v>
          </cell>
          <cell r="CB172">
            <v>0</v>
          </cell>
          <cell r="CC172">
            <v>0</v>
          </cell>
          <cell r="CD172">
            <v>5</v>
          </cell>
          <cell r="CE172">
            <v>0</v>
          </cell>
          <cell r="CF172">
            <v>2</v>
          </cell>
          <cell r="CG172">
            <v>0</v>
          </cell>
          <cell r="CH172">
            <v>993.13</v>
          </cell>
          <cell r="CI172">
            <v>34.369999999999997</v>
          </cell>
          <cell r="CJ172">
            <v>20</v>
          </cell>
          <cell r="CK172">
            <v>38.25</v>
          </cell>
          <cell r="CL172">
            <v>172</v>
          </cell>
          <cell r="CM172">
            <v>914.09999999999991</v>
          </cell>
          <cell r="CN172">
            <v>123.4</v>
          </cell>
          <cell r="CO172">
            <v>10</v>
          </cell>
          <cell r="CP172">
            <v>1047.5</v>
          </cell>
        </row>
        <row r="173">
          <cell r="B173" t="str">
            <v>0770342D</v>
          </cell>
          <cell r="C173" t="str">
            <v>EREA</v>
          </cell>
          <cell r="D173" t="str">
            <v>EREA</v>
          </cell>
          <cell r="E173" t="str">
            <v>LEOPOLD BELLAN</v>
          </cell>
          <cell r="F173" t="str">
            <v>CHAMIGNY</v>
          </cell>
          <cell r="G173" t="str">
            <v>Carolina</v>
          </cell>
          <cell r="H173" t="str">
            <v>DE-SOUSA</v>
          </cell>
          <cell r="I173" t="str">
            <v>01.57.02.65.04</v>
          </cell>
          <cell r="J173">
            <v>6</v>
          </cell>
          <cell r="K173">
            <v>80</v>
          </cell>
          <cell r="L173">
            <v>3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133.75</v>
          </cell>
          <cell r="AF173">
            <v>133.75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18</v>
          </cell>
          <cell r="AL173">
            <v>15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267.5</v>
          </cell>
          <cell r="AR173">
            <v>3</v>
          </cell>
          <cell r="AS173">
            <v>33</v>
          </cell>
          <cell r="AT173">
            <v>51.5</v>
          </cell>
          <cell r="AU173">
            <v>0</v>
          </cell>
          <cell r="AV173">
            <v>285.55</v>
          </cell>
          <cell r="AW173">
            <v>12.95</v>
          </cell>
          <cell r="AX173">
            <v>5</v>
          </cell>
          <cell r="AY173">
            <v>303.5</v>
          </cell>
          <cell r="AZ173">
            <v>3.9238495038195188E-2</v>
          </cell>
          <cell r="BA173">
            <v>6</v>
          </cell>
          <cell r="BB173">
            <v>80</v>
          </cell>
          <cell r="BC173">
            <v>3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133.75</v>
          </cell>
          <cell r="BW173">
            <v>133.75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18</v>
          </cell>
          <cell r="CC173">
            <v>15</v>
          </cell>
          <cell r="CD173">
            <v>0</v>
          </cell>
          <cell r="CE173">
            <v>0</v>
          </cell>
          <cell r="CF173">
            <v>7</v>
          </cell>
          <cell r="CG173">
            <v>0</v>
          </cell>
          <cell r="CH173">
            <v>267.5</v>
          </cell>
          <cell r="CI173">
            <v>3</v>
          </cell>
          <cell r="CJ173">
            <v>40</v>
          </cell>
          <cell r="CK173">
            <v>51.5</v>
          </cell>
          <cell r="CL173">
            <v>0</v>
          </cell>
          <cell r="CM173">
            <v>288</v>
          </cell>
          <cell r="CN173">
            <v>17.5</v>
          </cell>
          <cell r="CO173">
            <v>5</v>
          </cell>
          <cell r="CP173">
            <v>310.5</v>
          </cell>
        </row>
        <row r="174">
          <cell r="B174" t="str">
            <v>0930075B</v>
          </cell>
          <cell r="C174" t="str">
            <v>AUTRE</v>
          </cell>
          <cell r="D174" t="str">
            <v>E.D.M.</v>
          </cell>
          <cell r="E174" t="str">
            <v>IMP APAJH HANDICAPES MOTEURS</v>
          </cell>
          <cell r="F174" t="str">
            <v>BONDY</v>
          </cell>
          <cell r="G174" t="str">
            <v>Sarah</v>
          </cell>
          <cell r="H174" t="str">
            <v>GUYOT</v>
          </cell>
          <cell r="I174" t="str">
            <v>01.57.02.65.12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193</v>
          </cell>
          <cell r="AQ174">
            <v>193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181.79</v>
          </cell>
          <cell r="AW174">
            <v>11.21</v>
          </cell>
          <cell r="AX174">
            <v>0</v>
          </cell>
          <cell r="AY174">
            <v>193</v>
          </cell>
          <cell r="AZ174">
            <v>6.6917098445595846E-2</v>
          </cell>
          <cell r="BA174">
            <v>0</v>
          </cell>
          <cell r="BB174">
            <v>0</v>
          </cell>
          <cell r="BC174">
            <v>0</v>
          </cell>
          <cell r="BD174">
            <v>1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193</v>
          </cell>
          <cell r="CH174">
            <v>193</v>
          </cell>
          <cell r="CI174">
            <v>1</v>
          </cell>
          <cell r="CJ174">
            <v>0</v>
          </cell>
          <cell r="CK174">
            <v>0</v>
          </cell>
          <cell r="CL174">
            <v>0</v>
          </cell>
          <cell r="CM174">
            <v>168.5</v>
          </cell>
          <cell r="CN174">
            <v>25.5</v>
          </cell>
          <cell r="CO174">
            <v>0</v>
          </cell>
          <cell r="CP174">
            <v>194</v>
          </cell>
        </row>
        <row r="175">
          <cell r="B175" t="str">
            <v>0930118Y</v>
          </cell>
          <cell r="C175" t="str">
            <v>LYC</v>
          </cell>
          <cell r="D175" t="str">
            <v>LGT</v>
          </cell>
          <cell r="E175" t="str">
            <v>JEAN RENOIR</v>
          </cell>
          <cell r="F175" t="str">
            <v>BONDY</v>
          </cell>
          <cell r="G175" t="str">
            <v>Sarah</v>
          </cell>
          <cell r="H175" t="str">
            <v>GUYOT</v>
          </cell>
          <cell r="I175" t="str">
            <v>01.57.02.65.12</v>
          </cell>
          <cell r="J175">
            <v>47</v>
          </cell>
          <cell r="K175">
            <v>1462</v>
          </cell>
          <cell r="L175">
            <v>15</v>
          </cell>
          <cell r="M175">
            <v>0</v>
          </cell>
          <cell r="N175">
            <v>73.400000000000006</v>
          </cell>
          <cell r="O175">
            <v>42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6</v>
          </cell>
          <cell r="U175">
            <v>0</v>
          </cell>
          <cell r="V175">
            <v>0</v>
          </cell>
          <cell r="W175">
            <v>539</v>
          </cell>
          <cell r="X175">
            <v>510.5</v>
          </cell>
          <cell r="Y175">
            <v>545.5</v>
          </cell>
          <cell r="Z175">
            <v>168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22</v>
          </cell>
          <cell r="AL175">
            <v>0</v>
          </cell>
          <cell r="AM175">
            <v>13</v>
          </cell>
          <cell r="AN175">
            <v>0</v>
          </cell>
          <cell r="AO175">
            <v>0</v>
          </cell>
          <cell r="AP175">
            <v>0</v>
          </cell>
          <cell r="AQ175">
            <v>1763</v>
          </cell>
          <cell r="AR175">
            <v>130.4</v>
          </cell>
          <cell r="AS175">
            <v>41</v>
          </cell>
          <cell r="AT175">
            <v>0</v>
          </cell>
          <cell r="AU175">
            <v>400</v>
          </cell>
          <cell r="AV175">
            <v>1678.27</v>
          </cell>
          <cell r="AW175">
            <v>231.13</v>
          </cell>
          <cell r="AX175">
            <v>25</v>
          </cell>
          <cell r="AY175">
            <v>1934.4</v>
          </cell>
          <cell r="AZ175">
            <v>0.12368833610732194</v>
          </cell>
          <cell r="BA175">
            <v>47</v>
          </cell>
          <cell r="BB175">
            <v>1468</v>
          </cell>
          <cell r="BC175">
            <v>15</v>
          </cell>
          <cell r="BD175">
            <v>4</v>
          </cell>
          <cell r="BE175">
            <v>73.550000000000011</v>
          </cell>
          <cell r="BF175">
            <v>42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6</v>
          </cell>
          <cell r="BL175">
            <v>0</v>
          </cell>
          <cell r="BM175">
            <v>0</v>
          </cell>
          <cell r="BN175">
            <v>539</v>
          </cell>
          <cell r="BO175">
            <v>510.5</v>
          </cell>
          <cell r="BP175">
            <v>547.5</v>
          </cell>
          <cell r="BQ175">
            <v>168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22</v>
          </cell>
          <cell r="CC175">
            <v>0</v>
          </cell>
          <cell r="CD175">
            <v>13</v>
          </cell>
          <cell r="CE175">
            <v>0</v>
          </cell>
          <cell r="CF175">
            <v>14</v>
          </cell>
          <cell r="CG175">
            <v>0</v>
          </cell>
          <cell r="CH175">
            <v>1765</v>
          </cell>
          <cell r="CI175">
            <v>134.55000000000001</v>
          </cell>
          <cell r="CJ175">
            <v>55</v>
          </cell>
          <cell r="CK175">
            <v>0</v>
          </cell>
          <cell r="CL175">
            <v>402</v>
          </cell>
          <cell r="CM175">
            <v>1703.65</v>
          </cell>
          <cell r="CN175">
            <v>230.4</v>
          </cell>
          <cell r="CO175">
            <v>20.5</v>
          </cell>
          <cell r="CP175">
            <v>1954.5500000000002</v>
          </cell>
        </row>
        <row r="176">
          <cell r="B176" t="str">
            <v>0930121B</v>
          </cell>
          <cell r="C176" t="str">
            <v>LPO</v>
          </cell>
          <cell r="D176" t="str">
            <v>LPO</v>
          </cell>
          <cell r="E176" t="str">
            <v>JEAN JAURES</v>
          </cell>
          <cell r="F176" t="str">
            <v>MONTREUIL</v>
          </cell>
          <cell r="G176" t="str">
            <v>Sarah</v>
          </cell>
          <cell r="H176" t="str">
            <v>GUYOT</v>
          </cell>
          <cell r="I176" t="str">
            <v>01.57.02.65.12</v>
          </cell>
          <cell r="J176">
            <v>54</v>
          </cell>
          <cell r="K176">
            <v>1712</v>
          </cell>
          <cell r="L176">
            <v>15</v>
          </cell>
          <cell r="M176">
            <v>0</v>
          </cell>
          <cell r="N176">
            <v>80.23</v>
          </cell>
          <cell r="O176">
            <v>83.75</v>
          </cell>
          <cell r="P176">
            <v>13.59</v>
          </cell>
          <cell r="Q176">
            <v>11.25</v>
          </cell>
          <cell r="R176">
            <v>0</v>
          </cell>
          <cell r="S176">
            <v>0</v>
          </cell>
          <cell r="T176">
            <v>6</v>
          </cell>
          <cell r="U176">
            <v>9</v>
          </cell>
          <cell r="V176">
            <v>0</v>
          </cell>
          <cell r="W176">
            <v>500.5</v>
          </cell>
          <cell r="X176">
            <v>560</v>
          </cell>
          <cell r="Y176">
            <v>553</v>
          </cell>
          <cell r="Z176">
            <v>335</v>
          </cell>
          <cell r="AA176">
            <v>151.49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8</v>
          </cell>
          <cell r="AL176">
            <v>44</v>
          </cell>
          <cell r="AM176">
            <v>15</v>
          </cell>
          <cell r="AN176">
            <v>0</v>
          </cell>
          <cell r="AO176">
            <v>0</v>
          </cell>
          <cell r="AP176">
            <v>0</v>
          </cell>
          <cell r="AQ176">
            <v>2099.9899999999998</v>
          </cell>
          <cell r="AR176">
            <v>192.57</v>
          </cell>
          <cell r="AS176">
            <v>93.25</v>
          </cell>
          <cell r="AT176">
            <v>0</v>
          </cell>
          <cell r="AU176">
            <v>413</v>
          </cell>
          <cell r="AV176">
            <v>2046.7100000000005</v>
          </cell>
          <cell r="AW176">
            <v>312.10000000000002</v>
          </cell>
          <cell r="AX176">
            <v>27</v>
          </cell>
          <cell r="AY176">
            <v>2385.8100000000004</v>
          </cell>
          <cell r="AZ176">
            <v>0.11899352714790677</v>
          </cell>
          <cell r="BA176">
            <v>56</v>
          </cell>
          <cell r="BB176">
            <v>1772</v>
          </cell>
          <cell r="BC176">
            <v>18</v>
          </cell>
          <cell r="BD176">
            <v>1</v>
          </cell>
          <cell r="BE176">
            <v>80.23</v>
          </cell>
          <cell r="BF176">
            <v>83.75</v>
          </cell>
          <cell r="BG176">
            <v>13.59</v>
          </cell>
          <cell r="BH176">
            <v>11.25</v>
          </cell>
          <cell r="BI176">
            <v>0</v>
          </cell>
          <cell r="BJ176">
            <v>0</v>
          </cell>
          <cell r="BK176">
            <v>6</v>
          </cell>
          <cell r="BL176">
            <v>9</v>
          </cell>
          <cell r="BM176">
            <v>0</v>
          </cell>
          <cell r="BN176">
            <v>577.5</v>
          </cell>
          <cell r="BO176">
            <v>560</v>
          </cell>
          <cell r="BP176">
            <v>553</v>
          </cell>
          <cell r="BQ176">
            <v>335</v>
          </cell>
          <cell r="BR176">
            <v>151.49</v>
          </cell>
          <cell r="BS176">
            <v>0</v>
          </cell>
          <cell r="BT176">
            <v>0</v>
          </cell>
          <cell r="BU176">
            <v>2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8</v>
          </cell>
          <cell r="CC176">
            <v>44</v>
          </cell>
          <cell r="CD176">
            <v>15</v>
          </cell>
          <cell r="CE176">
            <v>0</v>
          </cell>
          <cell r="CF176">
            <v>0</v>
          </cell>
          <cell r="CG176">
            <v>0</v>
          </cell>
          <cell r="CH176">
            <v>2178.9899999999998</v>
          </cell>
          <cell r="CI176">
            <v>196.57</v>
          </cell>
          <cell r="CJ176">
            <v>93.25</v>
          </cell>
          <cell r="CK176">
            <v>0</v>
          </cell>
          <cell r="CL176">
            <v>437</v>
          </cell>
          <cell r="CM176">
            <v>2080.6500000000005</v>
          </cell>
          <cell r="CN176">
            <v>361.16</v>
          </cell>
          <cell r="CO176">
            <v>27</v>
          </cell>
          <cell r="CP176">
            <v>2468.8100000000004</v>
          </cell>
        </row>
        <row r="177">
          <cell r="B177" t="str">
            <v>0930122C</v>
          </cell>
          <cell r="C177" t="str">
            <v>LYC</v>
          </cell>
          <cell r="D177" t="str">
            <v>LGT LY</v>
          </cell>
          <cell r="E177" t="str">
            <v>CONDORCET</v>
          </cell>
          <cell r="F177" t="str">
            <v>MONTREUIL</v>
          </cell>
          <cell r="G177" t="str">
            <v>Sarah</v>
          </cell>
          <cell r="H177" t="str">
            <v>GUYOT</v>
          </cell>
          <cell r="I177" t="str">
            <v>01.57.02.65.12</v>
          </cell>
          <cell r="J177">
            <v>28</v>
          </cell>
          <cell r="K177">
            <v>831</v>
          </cell>
          <cell r="L177">
            <v>9</v>
          </cell>
          <cell r="M177">
            <v>0</v>
          </cell>
          <cell r="N177">
            <v>33.979999999999997</v>
          </cell>
          <cell r="O177">
            <v>67.63</v>
          </cell>
          <cell r="P177">
            <v>2.0299999999999998</v>
          </cell>
          <cell r="Q177">
            <v>4.75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346.5</v>
          </cell>
          <cell r="X177">
            <v>240</v>
          </cell>
          <cell r="Y177">
            <v>247</v>
          </cell>
          <cell r="Z177">
            <v>270.5</v>
          </cell>
          <cell r="AA177">
            <v>35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9</v>
          </cell>
          <cell r="AN177">
            <v>0</v>
          </cell>
          <cell r="AO177">
            <v>0</v>
          </cell>
          <cell r="AP177">
            <v>0</v>
          </cell>
          <cell r="AQ177">
            <v>1139</v>
          </cell>
          <cell r="AR177">
            <v>112.64</v>
          </cell>
          <cell r="AS177">
            <v>13.75</v>
          </cell>
          <cell r="AT177">
            <v>0</v>
          </cell>
          <cell r="AU177">
            <v>230</v>
          </cell>
          <cell r="AV177">
            <v>1051.6899999999998</v>
          </cell>
          <cell r="AW177">
            <v>200.7</v>
          </cell>
          <cell r="AX177">
            <v>13</v>
          </cell>
          <cell r="AY177">
            <v>1265.3899999999999</v>
          </cell>
          <cell r="AZ177">
            <v>0.15815467964916102</v>
          </cell>
          <cell r="BA177">
            <v>32</v>
          </cell>
          <cell r="BB177">
            <v>961</v>
          </cell>
          <cell r="BC177">
            <v>9</v>
          </cell>
          <cell r="BD177">
            <v>0</v>
          </cell>
          <cell r="BE177">
            <v>42.12</v>
          </cell>
          <cell r="BF177">
            <v>67.63</v>
          </cell>
          <cell r="BG177">
            <v>2.0299999999999998</v>
          </cell>
          <cell r="BH177">
            <v>4.75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385</v>
          </cell>
          <cell r="BO177">
            <v>276</v>
          </cell>
          <cell r="BP177">
            <v>328.5</v>
          </cell>
          <cell r="BQ177">
            <v>270.5</v>
          </cell>
          <cell r="BR177">
            <v>35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9</v>
          </cell>
          <cell r="CE177">
            <v>0</v>
          </cell>
          <cell r="CF177">
            <v>0</v>
          </cell>
          <cell r="CG177">
            <v>0</v>
          </cell>
          <cell r="CH177">
            <v>1295</v>
          </cell>
          <cell r="CI177">
            <v>120.78</v>
          </cell>
          <cell r="CJ177">
            <v>13.75</v>
          </cell>
          <cell r="CK177">
            <v>0</v>
          </cell>
          <cell r="CL177">
            <v>273</v>
          </cell>
          <cell r="CM177">
            <v>1166.2999999999997</v>
          </cell>
          <cell r="CN177">
            <v>250.23</v>
          </cell>
          <cell r="CO177">
            <v>13</v>
          </cell>
          <cell r="CP177">
            <v>1429.5299999999997</v>
          </cell>
        </row>
        <row r="178">
          <cell r="B178" t="str">
            <v>0930123D</v>
          </cell>
          <cell r="C178" t="str">
            <v>LYC</v>
          </cell>
          <cell r="D178" t="str">
            <v>LGT</v>
          </cell>
          <cell r="E178" t="str">
            <v>OLYMPE DE GOUGES</v>
          </cell>
          <cell r="F178" t="str">
            <v>NOISY LE SEC</v>
          </cell>
          <cell r="G178" t="str">
            <v>Sarah</v>
          </cell>
          <cell r="H178" t="str">
            <v>GUYOT</v>
          </cell>
          <cell r="I178" t="str">
            <v>01.57.02.65.12</v>
          </cell>
          <cell r="J178">
            <v>37</v>
          </cell>
          <cell r="K178">
            <v>1155</v>
          </cell>
          <cell r="L178">
            <v>9</v>
          </cell>
          <cell r="M178">
            <v>0</v>
          </cell>
          <cell r="N178">
            <v>49.94</v>
          </cell>
          <cell r="O178">
            <v>40.5</v>
          </cell>
          <cell r="P178">
            <v>0</v>
          </cell>
          <cell r="Q178">
            <v>6.75</v>
          </cell>
          <cell r="R178">
            <v>0</v>
          </cell>
          <cell r="S178">
            <v>0</v>
          </cell>
          <cell r="T178">
            <v>6</v>
          </cell>
          <cell r="U178">
            <v>6</v>
          </cell>
          <cell r="V178">
            <v>0</v>
          </cell>
          <cell r="W178">
            <v>423.5</v>
          </cell>
          <cell r="X178">
            <v>362</v>
          </cell>
          <cell r="Y178">
            <v>372.5</v>
          </cell>
          <cell r="Z178">
            <v>162</v>
          </cell>
          <cell r="AA178">
            <v>62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17</v>
          </cell>
          <cell r="AL178">
            <v>47</v>
          </cell>
          <cell r="AM178">
            <v>8</v>
          </cell>
          <cell r="AN178">
            <v>2</v>
          </cell>
          <cell r="AO178">
            <v>0</v>
          </cell>
          <cell r="AP178">
            <v>0</v>
          </cell>
          <cell r="AQ178">
            <v>1382</v>
          </cell>
          <cell r="AR178">
            <v>99.44</v>
          </cell>
          <cell r="AS178">
            <v>92.75</v>
          </cell>
          <cell r="AT178">
            <v>0</v>
          </cell>
          <cell r="AU178">
            <v>291</v>
          </cell>
          <cell r="AV178">
            <v>1322.5700000000002</v>
          </cell>
          <cell r="AW178">
            <v>231.62</v>
          </cell>
          <cell r="AX178">
            <v>20</v>
          </cell>
          <cell r="AY178">
            <v>1574.19</v>
          </cell>
          <cell r="AZ178">
            <v>0.14069710258515389</v>
          </cell>
          <cell r="BA178">
            <v>37</v>
          </cell>
          <cell r="BB178">
            <v>1155</v>
          </cell>
          <cell r="BC178">
            <v>9</v>
          </cell>
          <cell r="BD178">
            <v>6</v>
          </cell>
          <cell r="BE178">
            <v>49.94</v>
          </cell>
          <cell r="BF178">
            <v>40.5</v>
          </cell>
          <cell r="BG178">
            <v>0</v>
          </cell>
          <cell r="BH178">
            <v>6.75</v>
          </cell>
          <cell r="BI178">
            <v>0</v>
          </cell>
          <cell r="BJ178">
            <v>0</v>
          </cell>
          <cell r="BK178">
            <v>6</v>
          </cell>
          <cell r="BL178">
            <v>6</v>
          </cell>
          <cell r="BM178">
            <v>0</v>
          </cell>
          <cell r="BN178">
            <v>423.5</v>
          </cell>
          <cell r="BO178">
            <v>362</v>
          </cell>
          <cell r="BP178">
            <v>372.5</v>
          </cell>
          <cell r="BQ178">
            <v>162</v>
          </cell>
          <cell r="BR178">
            <v>62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17</v>
          </cell>
          <cell r="CC178">
            <v>47</v>
          </cell>
          <cell r="CD178">
            <v>8</v>
          </cell>
          <cell r="CE178">
            <v>2</v>
          </cell>
          <cell r="CF178">
            <v>0</v>
          </cell>
          <cell r="CG178">
            <v>0</v>
          </cell>
          <cell r="CH178">
            <v>1382</v>
          </cell>
          <cell r="CI178">
            <v>105.44</v>
          </cell>
          <cell r="CJ178">
            <v>92.75</v>
          </cell>
          <cell r="CK178">
            <v>0</v>
          </cell>
          <cell r="CL178">
            <v>291</v>
          </cell>
          <cell r="CM178">
            <v>1295.5000000000002</v>
          </cell>
          <cell r="CN178">
            <v>250.69</v>
          </cell>
          <cell r="CO178">
            <v>34</v>
          </cell>
          <cell r="CP178">
            <v>1580.19</v>
          </cell>
        </row>
        <row r="179">
          <cell r="B179" t="str">
            <v>0930127H</v>
          </cell>
          <cell r="C179" t="str">
            <v>LYC</v>
          </cell>
          <cell r="D179" t="str">
            <v>LGT</v>
          </cell>
          <cell r="E179" t="str">
            <v>GEORGES CLEMENCEAU</v>
          </cell>
          <cell r="F179" t="str">
            <v>VILLEMOMBLE</v>
          </cell>
          <cell r="G179" t="str">
            <v>Sarah</v>
          </cell>
          <cell r="H179" t="str">
            <v>GUYOT</v>
          </cell>
          <cell r="I179" t="str">
            <v>01.57.02.65.12</v>
          </cell>
          <cell r="J179">
            <v>42</v>
          </cell>
          <cell r="K179">
            <v>1411</v>
          </cell>
          <cell r="L179">
            <v>12</v>
          </cell>
          <cell r="M179">
            <v>0</v>
          </cell>
          <cell r="N179">
            <v>68.010000000000005</v>
          </cell>
          <cell r="O179">
            <v>42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6</v>
          </cell>
          <cell r="U179">
            <v>6</v>
          </cell>
          <cell r="V179">
            <v>0</v>
          </cell>
          <cell r="W179">
            <v>500.5</v>
          </cell>
          <cell r="X179">
            <v>440.5</v>
          </cell>
          <cell r="Y179">
            <v>463.5</v>
          </cell>
          <cell r="Z179">
            <v>168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18</v>
          </cell>
          <cell r="AN179">
            <v>0</v>
          </cell>
          <cell r="AO179">
            <v>0</v>
          </cell>
          <cell r="AP179">
            <v>0</v>
          </cell>
          <cell r="AQ179">
            <v>1572.5</v>
          </cell>
          <cell r="AR179">
            <v>122.01</v>
          </cell>
          <cell r="AS179">
            <v>30</v>
          </cell>
          <cell r="AT179">
            <v>0</v>
          </cell>
          <cell r="AU179">
            <v>353</v>
          </cell>
          <cell r="AV179">
            <v>1529.93</v>
          </cell>
          <cell r="AW179">
            <v>175.58</v>
          </cell>
          <cell r="AX179">
            <v>19</v>
          </cell>
          <cell r="AY179">
            <v>1724.51</v>
          </cell>
          <cell r="AZ179">
            <v>0.10030676526377101</v>
          </cell>
          <cell r="BA179">
            <v>42</v>
          </cell>
          <cell r="BB179">
            <v>1411</v>
          </cell>
          <cell r="BC179">
            <v>12</v>
          </cell>
          <cell r="BD179">
            <v>1</v>
          </cell>
          <cell r="BE179">
            <v>68.010000000000005</v>
          </cell>
          <cell r="BF179">
            <v>42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6</v>
          </cell>
          <cell r="BL179">
            <v>6</v>
          </cell>
          <cell r="BM179">
            <v>0</v>
          </cell>
          <cell r="BN179">
            <v>500.5</v>
          </cell>
          <cell r="BO179">
            <v>440.5</v>
          </cell>
          <cell r="BP179">
            <v>463.5</v>
          </cell>
          <cell r="BQ179">
            <v>168</v>
          </cell>
          <cell r="BR179">
            <v>0</v>
          </cell>
          <cell r="BS179">
            <v>0</v>
          </cell>
          <cell r="BT179">
            <v>0</v>
          </cell>
          <cell r="BU179">
            <v>1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18</v>
          </cell>
          <cell r="CE179">
            <v>0</v>
          </cell>
          <cell r="CF179">
            <v>0</v>
          </cell>
          <cell r="CG179">
            <v>0</v>
          </cell>
          <cell r="CH179">
            <v>1573.5</v>
          </cell>
          <cell r="CI179">
            <v>123.01</v>
          </cell>
          <cell r="CJ179">
            <v>30</v>
          </cell>
          <cell r="CK179">
            <v>0</v>
          </cell>
          <cell r="CL179">
            <v>353</v>
          </cell>
          <cell r="CM179">
            <v>1526.05</v>
          </cell>
          <cell r="CN179">
            <v>176.46</v>
          </cell>
          <cell r="CO179">
            <v>24</v>
          </cell>
          <cell r="CP179">
            <v>1726.51</v>
          </cell>
        </row>
        <row r="180">
          <cell r="B180" t="str">
            <v>0930129K</v>
          </cell>
          <cell r="C180" t="str">
            <v>LP</v>
          </cell>
          <cell r="D180" t="str">
            <v>LP</v>
          </cell>
          <cell r="E180" t="str">
            <v>MADELEINE VIONNET</v>
          </cell>
          <cell r="F180" t="str">
            <v>BONDY</v>
          </cell>
          <cell r="G180" t="str">
            <v>Sarah</v>
          </cell>
          <cell r="H180" t="str">
            <v>GUYOT</v>
          </cell>
          <cell r="I180" t="str">
            <v>01.57.02.65.12</v>
          </cell>
          <cell r="J180">
            <v>20</v>
          </cell>
          <cell r="K180">
            <v>489</v>
          </cell>
          <cell r="L180">
            <v>6</v>
          </cell>
          <cell r="M180">
            <v>0</v>
          </cell>
          <cell r="N180">
            <v>0</v>
          </cell>
          <cell r="O180">
            <v>29.75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119</v>
          </cell>
          <cell r="AA180">
            <v>0</v>
          </cell>
          <cell r="AB180">
            <v>44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230.2</v>
          </cell>
          <cell r="AH180">
            <v>243.68</v>
          </cell>
          <cell r="AI180">
            <v>222.5</v>
          </cell>
          <cell r="AJ180">
            <v>0</v>
          </cell>
          <cell r="AK180">
            <v>12</v>
          </cell>
          <cell r="AL180">
            <v>0</v>
          </cell>
          <cell r="AM180">
            <v>2</v>
          </cell>
          <cell r="AN180">
            <v>0</v>
          </cell>
          <cell r="AO180">
            <v>0</v>
          </cell>
          <cell r="AP180">
            <v>0</v>
          </cell>
          <cell r="AQ180">
            <v>859.38</v>
          </cell>
          <cell r="AR180">
            <v>35.75</v>
          </cell>
          <cell r="AS180">
            <v>14</v>
          </cell>
          <cell r="AT180">
            <v>192.38</v>
          </cell>
          <cell r="AU180">
            <v>0</v>
          </cell>
          <cell r="AV180">
            <v>779.85</v>
          </cell>
          <cell r="AW180">
            <v>115.28</v>
          </cell>
          <cell r="AX180">
            <v>14</v>
          </cell>
          <cell r="AY180">
            <v>909.13</v>
          </cell>
          <cell r="AZ180">
            <v>0.11327344460370521</v>
          </cell>
          <cell r="BA180">
            <v>20</v>
          </cell>
          <cell r="BB180">
            <v>489</v>
          </cell>
          <cell r="BC180">
            <v>9</v>
          </cell>
          <cell r="BD180">
            <v>2</v>
          </cell>
          <cell r="BE180">
            <v>0</v>
          </cell>
          <cell r="BF180">
            <v>29.75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2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119</v>
          </cell>
          <cell r="BR180">
            <v>0</v>
          </cell>
          <cell r="BS180">
            <v>44</v>
          </cell>
          <cell r="BT180">
            <v>0</v>
          </cell>
          <cell r="BU180">
            <v>1</v>
          </cell>
          <cell r="BV180">
            <v>0</v>
          </cell>
          <cell r="BW180">
            <v>0</v>
          </cell>
          <cell r="BX180">
            <v>230.2</v>
          </cell>
          <cell r="BY180">
            <v>257.18</v>
          </cell>
          <cell r="BZ180">
            <v>222.5</v>
          </cell>
          <cell r="CA180">
            <v>0</v>
          </cell>
          <cell r="CB180">
            <v>12</v>
          </cell>
          <cell r="CC180">
            <v>0</v>
          </cell>
          <cell r="CD180">
            <v>2</v>
          </cell>
          <cell r="CE180">
            <v>0</v>
          </cell>
          <cell r="CF180">
            <v>3</v>
          </cell>
          <cell r="CG180">
            <v>0</v>
          </cell>
          <cell r="CH180">
            <v>873.88</v>
          </cell>
          <cell r="CI180">
            <v>40.75</v>
          </cell>
          <cell r="CJ180">
            <v>16</v>
          </cell>
          <cell r="CK180">
            <v>205.88</v>
          </cell>
          <cell r="CL180">
            <v>0</v>
          </cell>
          <cell r="CM180">
            <v>821.25</v>
          </cell>
          <cell r="CN180">
            <v>95.38</v>
          </cell>
          <cell r="CO180">
            <v>17</v>
          </cell>
          <cell r="CP180">
            <v>933.63</v>
          </cell>
        </row>
        <row r="181">
          <cell r="B181" t="str">
            <v>0930130L</v>
          </cell>
          <cell r="C181" t="str">
            <v>LP</v>
          </cell>
          <cell r="D181" t="str">
            <v>LP LYC</v>
          </cell>
          <cell r="E181" t="str">
            <v>CONDORCET</v>
          </cell>
          <cell r="F181" t="str">
            <v>MONTREUIL</v>
          </cell>
          <cell r="G181" t="str">
            <v>Sarah</v>
          </cell>
          <cell r="H181" t="str">
            <v>GUYOT</v>
          </cell>
          <cell r="I181" t="str">
            <v>01.57.02.65.12</v>
          </cell>
          <cell r="J181">
            <v>9</v>
          </cell>
          <cell r="K181">
            <v>195</v>
          </cell>
          <cell r="L181">
            <v>3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141.9</v>
          </cell>
          <cell r="AH181">
            <v>143.59</v>
          </cell>
          <cell r="AI181">
            <v>134.03</v>
          </cell>
          <cell r="AJ181">
            <v>0</v>
          </cell>
          <cell r="AK181">
            <v>4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419.52</v>
          </cell>
          <cell r="AR181">
            <v>3</v>
          </cell>
          <cell r="AS181">
            <v>4</v>
          </cell>
          <cell r="AT181">
            <v>114.76</v>
          </cell>
          <cell r="AU181">
            <v>0</v>
          </cell>
          <cell r="AV181">
            <v>355.71999999999997</v>
          </cell>
          <cell r="AW181">
            <v>62.8</v>
          </cell>
          <cell r="AX181">
            <v>8</v>
          </cell>
          <cell r="AY181">
            <v>426.52</v>
          </cell>
          <cell r="AZ181">
            <v>0.15026634091952767</v>
          </cell>
          <cell r="BA181">
            <v>9</v>
          </cell>
          <cell r="BB181">
            <v>195</v>
          </cell>
          <cell r="BC181">
            <v>3</v>
          </cell>
          <cell r="BD181">
            <v>3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141.9</v>
          </cell>
          <cell r="BY181">
            <v>143.59</v>
          </cell>
          <cell r="BZ181">
            <v>134.03</v>
          </cell>
          <cell r="CA181">
            <v>0</v>
          </cell>
          <cell r="CB181">
            <v>4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419.52</v>
          </cell>
          <cell r="CI181">
            <v>6</v>
          </cell>
          <cell r="CJ181">
            <v>4</v>
          </cell>
          <cell r="CK181">
            <v>114.76</v>
          </cell>
          <cell r="CL181">
            <v>0</v>
          </cell>
          <cell r="CM181">
            <v>350.29999999999995</v>
          </cell>
          <cell r="CN181">
            <v>71.22</v>
          </cell>
          <cell r="CO181">
            <v>8</v>
          </cell>
          <cell r="CP181">
            <v>429.52</v>
          </cell>
        </row>
        <row r="182">
          <cell r="B182" t="str">
            <v>0930133P</v>
          </cell>
          <cell r="C182" t="str">
            <v>LP</v>
          </cell>
          <cell r="D182" t="str">
            <v>LP LYC</v>
          </cell>
          <cell r="E182" t="str">
            <v>THEODORE MONOD</v>
          </cell>
          <cell r="F182" t="str">
            <v>NOISY LE SEC</v>
          </cell>
          <cell r="G182" t="str">
            <v>Sarah</v>
          </cell>
          <cell r="H182" t="str">
            <v>GUYOT</v>
          </cell>
          <cell r="I182" t="str">
            <v>01.57.02.65.12</v>
          </cell>
          <cell r="J182">
            <v>43</v>
          </cell>
          <cell r="K182">
            <v>964</v>
          </cell>
          <cell r="L182">
            <v>15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6</v>
          </cell>
          <cell r="U182">
            <v>0</v>
          </cell>
          <cell r="V182">
            <v>36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24</v>
          </cell>
          <cell r="AC182">
            <v>70</v>
          </cell>
          <cell r="AD182">
            <v>22</v>
          </cell>
          <cell r="AE182">
            <v>192.5</v>
          </cell>
          <cell r="AF182">
            <v>199</v>
          </cell>
          <cell r="AG182">
            <v>370.2</v>
          </cell>
          <cell r="AH182">
            <v>453.73</v>
          </cell>
          <cell r="AI182">
            <v>430.26</v>
          </cell>
          <cell r="AJ182">
            <v>30</v>
          </cell>
          <cell r="AK182">
            <v>19</v>
          </cell>
          <cell r="AL182">
            <v>0</v>
          </cell>
          <cell r="AM182">
            <v>5</v>
          </cell>
          <cell r="AN182">
            <v>0</v>
          </cell>
          <cell r="AO182">
            <v>0</v>
          </cell>
          <cell r="AP182">
            <v>0</v>
          </cell>
          <cell r="AQ182">
            <v>1826.69</v>
          </cell>
          <cell r="AR182">
            <v>15</v>
          </cell>
          <cell r="AS182">
            <v>31</v>
          </cell>
          <cell r="AT182">
            <v>468.69</v>
          </cell>
          <cell r="AU182">
            <v>0</v>
          </cell>
          <cell r="AV182">
            <v>1555.08</v>
          </cell>
          <cell r="AW182">
            <v>294.61</v>
          </cell>
          <cell r="AX182">
            <v>23</v>
          </cell>
          <cell r="AY182">
            <v>1872.69</v>
          </cell>
          <cell r="AZ182">
            <v>0.14396609478854311</v>
          </cell>
          <cell r="BA182">
            <v>44</v>
          </cell>
          <cell r="BB182">
            <v>1014</v>
          </cell>
          <cell r="BC182">
            <v>15</v>
          </cell>
          <cell r="BD182">
            <v>1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6</v>
          </cell>
          <cell r="BL182">
            <v>0</v>
          </cell>
          <cell r="BM182">
            <v>36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24</v>
          </cell>
          <cell r="BT182">
            <v>70</v>
          </cell>
          <cell r="BU182">
            <v>29</v>
          </cell>
          <cell r="BV182">
            <v>192.5</v>
          </cell>
          <cell r="BW182">
            <v>199</v>
          </cell>
          <cell r="BX182">
            <v>410.77</v>
          </cell>
          <cell r="BY182">
            <v>453.73</v>
          </cell>
          <cell r="BZ182">
            <v>430.26</v>
          </cell>
          <cell r="CA182">
            <v>30</v>
          </cell>
          <cell r="CB182">
            <v>19</v>
          </cell>
          <cell r="CC182">
            <v>0</v>
          </cell>
          <cell r="CD182">
            <v>5</v>
          </cell>
          <cell r="CE182">
            <v>0</v>
          </cell>
          <cell r="CF182">
            <v>0</v>
          </cell>
          <cell r="CG182">
            <v>0</v>
          </cell>
          <cell r="CH182">
            <v>1874.26</v>
          </cell>
          <cell r="CI182">
            <v>16</v>
          </cell>
          <cell r="CJ182">
            <v>31</v>
          </cell>
          <cell r="CK182">
            <v>496.26</v>
          </cell>
          <cell r="CL182">
            <v>0</v>
          </cell>
          <cell r="CM182">
            <v>1544.3999999999999</v>
          </cell>
          <cell r="CN182">
            <v>353.86</v>
          </cell>
          <cell r="CO182">
            <v>23</v>
          </cell>
          <cell r="CP182">
            <v>1921.26</v>
          </cell>
        </row>
        <row r="183">
          <cell r="B183" t="str">
            <v>0930830X</v>
          </cell>
          <cell r="C183" t="str">
            <v>LYC</v>
          </cell>
          <cell r="D183" t="str">
            <v>LGT</v>
          </cell>
          <cell r="E183" t="str">
            <v>ALBERT SCHWEITZER</v>
          </cell>
          <cell r="F183" t="str">
            <v>LE RAINCY</v>
          </cell>
          <cell r="G183" t="str">
            <v>Sarah</v>
          </cell>
          <cell r="H183" t="str">
            <v>GUYOT</v>
          </cell>
          <cell r="I183" t="str">
            <v>01.57.02.65.12</v>
          </cell>
          <cell r="J183">
            <v>51</v>
          </cell>
          <cell r="K183">
            <v>1710</v>
          </cell>
          <cell r="L183">
            <v>12</v>
          </cell>
          <cell r="M183">
            <v>0</v>
          </cell>
          <cell r="N183">
            <v>61.83</v>
          </cell>
          <cell r="O183">
            <v>43</v>
          </cell>
          <cell r="P183">
            <v>5.78</v>
          </cell>
          <cell r="Q183">
            <v>0</v>
          </cell>
          <cell r="R183">
            <v>29</v>
          </cell>
          <cell r="S183">
            <v>0</v>
          </cell>
          <cell r="T183">
            <v>6</v>
          </cell>
          <cell r="U183">
            <v>3</v>
          </cell>
          <cell r="V183">
            <v>0</v>
          </cell>
          <cell r="W183">
            <v>423.5</v>
          </cell>
          <cell r="X183">
            <v>408</v>
          </cell>
          <cell r="Y183">
            <v>407.5</v>
          </cell>
          <cell r="Z183">
            <v>172</v>
          </cell>
          <cell r="AA183">
            <v>564.98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18</v>
          </cell>
          <cell r="AN183">
            <v>0</v>
          </cell>
          <cell r="AO183">
            <v>0</v>
          </cell>
          <cell r="AP183">
            <v>0</v>
          </cell>
          <cell r="AQ183">
            <v>1975.98</v>
          </cell>
          <cell r="AR183">
            <v>122.61</v>
          </cell>
          <cell r="AS183">
            <v>56</v>
          </cell>
          <cell r="AT183">
            <v>0</v>
          </cell>
          <cell r="AU183">
            <v>316</v>
          </cell>
          <cell r="AV183">
            <v>1860.9700000000003</v>
          </cell>
          <cell r="AW183">
            <v>278.62</v>
          </cell>
          <cell r="AX183">
            <v>15</v>
          </cell>
          <cell r="AY183">
            <v>2154.59</v>
          </cell>
          <cell r="AZ183">
            <v>0.13300542046662198</v>
          </cell>
          <cell r="BA183">
            <v>51</v>
          </cell>
          <cell r="BB183">
            <v>1721</v>
          </cell>
          <cell r="BC183">
            <v>12</v>
          </cell>
          <cell r="BD183">
            <v>2</v>
          </cell>
          <cell r="BE183">
            <v>61.83</v>
          </cell>
          <cell r="BF183">
            <v>43</v>
          </cell>
          <cell r="BG183">
            <v>14.11</v>
          </cell>
          <cell r="BH183">
            <v>0</v>
          </cell>
          <cell r="BI183">
            <v>29</v>
          </cell>
          <cell r="BJ183">
            <v>0</v>
          </cell>
          <cell r="BK183">
            <v>6</v>
          </cell>
          <cell r="BL183">
            <v>3</v>
          </cell>
          <cell r="BM183">
            <v>0</v>
          </cell>
          <cell r="BN183">
            <v>423.5</v>
          </cell>
          <cell r="BO183">
            <v>408</v>
          </cell>
          <cell r="BP183">
            <v>407.5</v>
          </cell>
          <cell r="BQ183">
            <v>172</v>
          </cell>
          <cell r="BR183">
            <v>581.64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18</v>
          </cell>
          <cell r="CE183">
            <v>0</v>
          </cell>
          <cell r="CF183">
            <v>4</v>
          </cell>
          <cell r="CG183">
            <v>0</v>
          </cell>
          <cell r="CH183">
            <v>1992.64</v>
          </cell>
          <cell r="CI183">
            <v>132.94</v>
          </cell>
          <cell r="CJ183">
            <v>60</v>
          </cell>
          <cell r="CK183">
            <v>0</v>
          </cell>
          <cell r="CL183">
            <v>316</v>
          </cell>
          <cell r="CM183">
            <v>1869.0500000000002</v>
          </cell>
          <cell r="CN183">
            <v>308.53000000000003</v>
          </cell>
          <cell r="CO183">
            <v>8</v>
          </cell>
          <cell r="CP183">
            <v>2185.58</v>
          </cell>
        </row>
        <row r="184">
          <cell r="B184" t="str">
            <v>0930833A</v>
          </cell>
          <cell r="C184" t="str">
            <v>LPO</v>
          </cell>
          <cell r="D184" t="str">
            <v>LPO</v>
          </cell>
          <cell r="E184" t="str">
            <v>JEAN ZAY</v>
          </cell>
          <cell r="F184" t="str">
            <v>AULNAY SOUS BOIS</v>
          </cell>
          <cell r="G184" t="str">
            <v>Sarah</v>
          </cell>
          <cell r="H184" t="str">
            <v>GUYOT</v>
          </cell>
          <cell r="I184" t="str">
            <v>01.57.02.65.12</v>
          </cell>
          <cell r="J184">
            <v>46</v>
          </cell>
          <cell r="K184">
            <v>1453</v>
          </cell>
          <cell r="L184">
            <v>15</v>
          </cell>
          <cell r="M184">
            <v>0</v>
          </cell>
          <cell r="N184">
            <v>68.62</v>
          </cell>
          <cell r="O184">
            <v>39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6</v>
          </cell>
          <cell r="U184">
            <v>6</v>
          </cell>
          <cell r="V184">
            <v>0</v>
          </cell>
          <cell r="W184">
            <v>577.5</v>
          </cell>
          <cell r="X184">
            <v>509</v>
          </cell>
          <cell r="Y184">
            <v>463.5</v>
          </cell>
          <cell r="Z184">
            <v>156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5</v>
          </cell>
          <cell r="AL184">
            <v>0</v>
          </cell>
          <cell r="AM184">
            <v>18</v>
          </cell>
          <cell r="AN184">
            <v>0</v>
          </cell>
          <cell r="AO184">
            <v>0</v>
          </cell>
          <cell r="AP184">
            <v>0</v>
          </cell>
          <cell r="AQ184">
            <v>1706</v>
          </cell>
          <cell r="AR184">
            <v>122.62</v>
          </cell>
          <cell r="AS184">
            <v>35</v>
          </cell>
          <cell r="AT184">
            <v>0</v>
          </cell>
          <cell r="AU184">
            <v>387</v>
          </cell>
          <cell r="AV184">
            <v>1610.4499999999998</v>
          </cell>
          <cell r="AW184">
            <v>230.17</v>
          </cell>
          <cell r="AX184">
            <v>23</v>
          </cell>
          <cell r="AY184">
            <v>1863.62</v>
          </cell>
          <cell r="AZ184">
            <v>0.12208740089651543</v>
          </cell>
          <cell r="BA184">
            <v>47</v>
          </cell>
          <cell r="BB184">
            <v>1488</v>
          </cell>
          <cell r="BC184">
            <v>15</v>
          </cell>
          <cell r="BD184">
            <v>3</v>
          </cell>
          <cell r="BE184">
            <v>70.660000000000011</v>
          </cell>
          <cell r="BF184">
            <v>39.25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6</v>
          </cell>
          <cell r="BL184">
            <v>6</v>
          </cell>
          <cell r="BM184">
            <v>0</v>
          </cell>
          <cell r="BN184">
            <v>577.5</v>
          </cell>
          <cell r="BO184">
            <v>509</v>
          </cell>
          <cell r="BP184">
            <v>493</v>
          </cell>
          <cell r="BQ184">
            <v>157</v>
          </cell>
          <cell r="BR184">
            <v>0</v>
          </cell>
          <cell r="BS184">
            <v>0</v>
          </cell>
          <cell r="BT184">
            <v>0</v>
          </cell>
          <cell r="BU184">
            <v>1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5</v>
          </cell>
          <cell r="CC184">
            <v>0</v>
          </cell>
          <cell r="CD184">
            <v>18</v>
          </cell>
          <cell r="CE184">
            <v>0</v>
          </cell>
          <cell r="CF184">
            <v>6</v>
          </cell>
          <cell r="CG184">
            <v>0</v>
          </cell>
          <cell r="CH184">
            <v>1737.5</v>
          </cell>
          <cell r="CI184">
            <v>127.91000000000001</v>
          </cell>
          <cell r="CJ184">
            <v>41</v>
          </cell>
          <cell r="CK184">
            <v>0</v>
          </cell>
          <cell r="CL184">
            <v>389</v>
          </cell>
          <cell r="CM184">
            <v>1604.6999999999998</v>
          </cell>
          <cell r="CN184">
            <v>278.70999999999998</v>
          </cell>
          <cell r="CO184">
            <v>23</v>
          </cell>
          <cell r="CP184">
            <v>1906.4099999999999</v>
          </cell>
        </row>
        <row r="185">
          <cell r="B185" t="str">
            <v>0930834B</v>
          </cell>
          <cell r="C185" t="str">
            <v>LYC</v>
          </cell>
          <cell r="D185" t="str">
            <v>LGT</v>
          </cell>
          <cell r="E185" t="str">
            <v>VOILLAUME</v>
          </cell>
          <cell r="F185" t="str">
            <v>AULNAY SOUS BOIS</v>
          </cell>
          <cell r="G185" t="str">
            <v>Sarah</v>
          </cell>
          <cell r="H185" t="str">
            <v>GUYOT</v>
          </cell>
          <cell r="I185" t="str">
            <v>01.57.02.65.12</v>
          </cell>
          <cell r="J185">
            <v>68</v>
          </cell>
          <cell r="K185">
            <v>2032</v>
          </cell>
          <cell r="L185">
            <v>15</v>
          </cell>
          <cell r="M185">
            <v>0</v>
          </cell>
          <cell r="N185">
            <v>75.239999999999995</v>
          </cell>
          <cell r="O185">
            <v>266.5</v>
          </cell>
          <cell r="P185">
            <v>9.1300000000000008</v>
          </cell>
          <cell r="Q185">
            <v>6.75</v>
          </cell>
          <cell r="R185">
            <v>0</v>
          </cell>
          <cell r="S185">
            <v>0</v>
          </cell>
          <cell r="T185">
            <v>6</v>
          </cell>
          <cell r="U185">
            <v>0</v>
          </cell>
          <cell r="V185">
            <v>0</v>
          </cell>
          <cell r="W185">
            <v>539</v>
          </cell>
          <cell r="X185">
            <v>535.5</v>
          </cell>
          <cell r="Y185">
            <v>550.5</v>
          </cell>
          <cell r="Z185">
            <v>1066</v>
          </cell>
          <cell r="AA185">
            <v>100.5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72</v>
          </cell>
          <cell r="AL185">
            <v>28</v>
          </cell>
          <cell r="AM185">
            <v>22</v>
          </cell>
          <cell r="AN185">
            <v>0</v>
          </cell>
          <cell r="AO185">
            <v>0</v>
          </cell>
          <cell r="AP185">
            <v>0</v>
          </cell>
          <cell r="AQ185">
            <v>2791.5</v>
          </cell>
          <cell r="AR185">
            <v>365.87</v>
          </cell>
          <cell r="AS185">
            <v>134.75</v>
          </cell>
          <cell r="AT185">
            <v>0</v>
          </cell>
          <cell r="AU185">
            <v>421</v>
          </cell>
          <cell r="AV185">
            <v>2693.84</v>
          </cell>
          <cell r="AW185">
            <v>548.28</v>
          </cell>
          <cell r="AX185">
            <v>50</v>
          </cell>
          <cell r="AY185">
            <v>3292.12</v>
          </cell>
          <cell r="AZ185">
            <v>0.16279885630487831</v>
          </cell>
          <cell r="BA185">
            <v>68</v>
          </cell>
          <cell r="BB185">
            <v>2032</v>
          </cell>
          <cell r="BC185">
            <v>15</v>
          </cell>
          <cell r="BD185">
            <v>1</v>
          </cell>
          <cell r="BE185">
            <v>75.239999999999995</v>
          </cell>
          <cell r="BF185">
            <v>266.5</v>
          </cell>
          <cell r="BG185">
            <v>9.1300000000000008</v>
          </cell>
          <cell r="BH185">
            <v>6.75</v>
          </cell>
          <cell r="BI185">
            <v>0</v>
          </cell>
          <cell r="BJ185">
            <v>0</v>
          </cell>
          <cell r="BK185">
            <v>6</v>
          </cell>
          <cell r="BL185">
            <v>0</v>
          </cell>
          <cell r="BM185">
            <v>0</v>
          </cell>
          <cell r="BN185">
            <v>539</v>
          </cell>
          <cell r="BO185">
            <v>535.5</v>
          </cell>
          <cell r="BP185">
            <v>550.5</v>
          </cell>
          <cell r="BQ185">
            <v>1066</v>
          </cell>
          <cell r="BR185">
            <v>100.5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62</v>
          </cell>
          <cell r="CC185">
            <v>28</v>
          </cell>
          <cell r="CD185">
            <v>22</v>
          </cell>
          <cell r="CE185">
            <v>0</v>
          </cell>
          <cell r="CF185">
            <v>11</v>
          </cell>
          <cell r="CG185">
            <v>0</v>
          </cell>
          <cell r="CH185">
            <v>2791.5</v>
          </cell>
          <cell r="CI185">
            <v>366.87</v>
          </cell>
          <cell r="CJ185">
            <v>135.75</v>
          </cell>
          <cell r="CK185">
            <v>0</v>
          </cell>
          <cell r="CL185">
            <v>421</v>
          </cell>
          <cell r="CM185">
            <v>2672.9</v>
          </cell>
          <cell r="CN185">
            <v>570.22</v>
          </cell>
          <cell r="CO185">
            <v>51</v>
          </cell>
          <cell r="CP185">
            <v>3294.12</v>
          </cell>
        </row>
        <row r="186">
          <cell r="B186" t="str">
            <v>0930846P</v>
          </cell>
          <cell r="C186" t="str">
            <v>LP</v>
          </cell>
          <cell r="D186" t="str">
            <v>LP</v>
          </cell>
          <cell r="E186" t="str">
            <v>VOILLAUME</v>
          </cell>
          <cell r="F186" t="str">
            <v>AULNAY SOUS BOIS</v>
          </cell>
          <cell r="G186" t="str">
            <v>Sarah</v>
          </cell>
          <cell r="H186" t="str">
            <v>GUYOT</v>
          </cell>
          <cell r="I186" t="str">
            <v>01.57.02.65.12</v>
          </cell>
          <cell r="J186">
            <v>17</v>
          </cell>
          <cell r="K186">
            <v>404</v>
          </cell>
          <cell r="L186">
            <v>6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35</v>
          </cell>
          <cell r="AD186">
            <v>22</v>
          </cell>
          <cell r="AE186">
            <v>0</v>
          </cell>
          <cell r="AF186">
            <v>0</v>
          </cell>
          <cell r="AG186">
            <v>240.33</v>
          </cell>
          <cell r="AH186">
            <v>236.48</v>
          </cell>
          <cell r="AI186">
            <v>229.25</v>
          </cell>
          <cell r="AJ186">
            <v>0</v>
          </cell>
          <cell r="AK186">
            <v>0</v>
          </cell>
          <cell r="AL186">
            <v>0</v>
          </cell>
          <cell r="AM186">
            <v>5</v>
          </cell>
          <cell r="AN186">
            <v>0</v>
          </cell>
          <cell r="AO186">
            <v>0</v>
          </cell>
          <cell r="AP186">
            <v>0</v>
          </cell>
          <cell r="AQ186">
            <v>762.06</v>
          </cell>
          <cell r="AR186">
            <v>6</v>
          </cell>
          <cell r="AS186">
            <v>6</v>
          </cell>
          <cell r="AT186">
            <v>233.56</v>
          </cell>
          <cell r="AU186">
            <v>0</v>
          </cell>
          <cell r="AV186">
            <v>603.03000000000009</v>
          </cell>
          <cell r="AW186">
            <v>158.03</v>
          </cell>
          <cell r="AX186">
            <v>13</v>
          </cell>
          <cell r="AY186">
            <v>774.06000000000006</v>
          </cell>
          <cell r="AZ186">
            <v>0.19091260797938259</v>
          </cell>
          <cell r="BA186">
            <v>17</v>
          </cell>
          <cell r="BB186">
            <v>404</v>
          </cell>
          <cell r="BC186">
            <v>6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35</v>
          </cell>
          <cell r="BU186">
            <v>33</v>
          </cell>
          <cell r="BV186">
            <v>0</v>
          </cell>
          <cell r="BW186">
            <v>0</v>
          </cell>
          <cell r="BX186">
            <v>240.33</v>
          </cell>
          <cell r="BY186">
            <v>236.48</v>
          </cell>
          <cell r="BZ186">
            <v>229.25</v>
          </cell>
          <cell r="CA186">
            <v>0</v>
          </cell>
          <cell r="CB186">
            <v>10</v>
          </cell>
          <cell r="CC186">
            <v>0</v>
          </cell>
          <cell r="CD186">
            <v>5</v>
          </cell>
          <cell r="CE186">
            <v>0</v>
          </cell>
          <cell r="CF186">
            <v>0</v>
          </cell>
          <cell r="CG186">
            <v>0</v>
          </cell>
          <cell r="CH186">
            <v>773.06</v>
          </cell>
          <cell r="CI186">
            <v>6</v>
          </cell>
          <cell r="CJ186">
            <v>16</v>
          </cell>
          <cell r="CK186">
            <v>233.56</v>
          </cell>
          <cell r="CL186">
            <v>0</v>
          </cell>
          <cell r="CM186">
            <v>618.50000000000011</v>
          </cell>
          <cell r="CN186">
            <v>163.56</v>
          </cell>
          <cell r="CO186">
            <v>13</v>
          </cell>
          <cell r="CP186">
            <v>795.06000000000006</v>
          </cell>
        </row>
        <row r="187">
          <cell r="B187" t="str">
            <v>0931193S</v>
          </cell>
          <cell r="C187" t="str">
            <v>LP</v>
          </cell>
          <cell r="D187" t="str">
            <v>LP LYC</v>
          </cell>
          <cell r="E187" t="str">
            <v>HELENE BOUCHER</v>
          </cell>
          <cell r="F187" t="str">
            <v>TREMBLAY EN FRANCE</v>
          </cell>
          <cell r="G187" t="str">
            <v>Sarah</v>
          </cell>
          <cell r="H187" t="str">
            <v>GUYOT</v>
          </cell>
          <cell r="I187" t="str">
            <v>01.57.02.65.12</v>
          </cell>
          <cell r="J187">
            <v>24</v>
          </cell>
          <cell r="K187">
            <v>608</v>
          </cell>
          <cell r="L187">
            <v>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24</v>
          </cell>
          <cell r="AC187">
            <v>35</v>
          </cell>
          <cell r="AD187">
            <v>0</v>
          </cell>
          <cell r="AE187">
            <v>0</v>
          </cell>
          <cell r="AF187">
            <v>0</v>
          </cell>
          <cell r="AG187">
            <v>292.58</v>
          </cell>
          <cell r="AH187">
            <v>331.99</v>
          </cell>
          <cell r="AI187">
            <v>323.32</v>
          </cell>
          <cell r="AJ187">
            <v>54</v>
          </cell>
          <cell r="AK187">
            <v>8</v>
          </cell>
          <cell r="AL187">
            <v>0</v>
          </cell>
          <cell r="AM187">
            <v>5</v>
          </cell>
          <cell r="AN187">
            <v>0</v>
          </cell>
          <cell r="AO187">
            <v>0</v>
          </cell>
          <cell r="AP187">
            <v>0</v>
          </cell>
          <cell r="AQ187">
            <v>1060.8900000000001</v>
          </cell>
          <cell r="AR187">
            <v>9</v>
          </cell>
          <cell r="AS187">
            <v>13</v>
          </cell>
          <cell r="AT187">
            <v>318.39</v>
          </cell>
          <cell r="AU187">
            <v>0</v>
          </cell>
          <cell r="AV187">
            <v>948.81999999999994</v>
          </cell>
          <cell r="AW187">
            <v>118.07</v>
          </cell>
          <cell r="AX187">
            <v>16</v>
          </cell>
          <cell r="AY187">
            <v>1082.8899999999999</v>
          </cell>
          <cell r="AZ187">
            <v>0.11023856007769842</v>
          </cell>
          <cell r="BA187">
            <v>24</v>
          </cell>
          <cell r="BB187">
            <v>608</v>
          </cell>
          <cell r="BC187">
            <v>9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24</v>
          </cell>
          <cell r="BT187">
            <v>35</v>
          </cell>
          <cell r="BU187">
            <v>0</v>
          </cell>
          <cell r="BV187">
            <v>0</v>
          </cell>
          <cell r="BW187">
            <v>0</v>
          </cell>
          <cell r="BX187">
            <v>292.58</v>
          </cell>
          <cell r="BY187">
            <v>331.99</v>
          </cell>
          <cell r="BZ187">
            <v>323.32</v>
          </cell>
          <cell r="CA187">
            <v>54</v>
          </cell>
          <cell r="CB187">
            <v>8</v>
          </cell>
          <cell r="CC187">
            <v>0</v>
          </cell>
          <cell r="CD187">
            <v>5</v>
          </cell>
          <cell r="CE187">
            <v>0</v>
          </cell>
          <cell r="CF187">
            <v>0</v>
          </cell>
          <cell r="CG187">
            <v>0</v>
          </cell>
          <cell r="CH187">
            <v>1060.8900000000001</v>
          </cell>
          <cell r="CI187">
            <v>9</v>
          </cell>
          <cell r="CJ187">
            <v>13</v>
          </cell>
          <cell r="CK187">
            <v>318.39</v>
          </cell>
          <cell r="CL187">
            <v>0</v>
          </cell>
          <cell r="CM187">
            <v>939.59999999999991</v>
          </cell>
          <cell r="CN187">
            <v>127.28999999999999</v>
          </cell>
          <cell r="CO187">
            <v>16</v>
          </cell>
          <cell r="CP187">
            <v>1082.8899999999999</v>
          </cell>
        </row>
        <row r="188">
          <cell r="B188" t="str">
            <v>0931233K</v>
          </cell>
          <cell r="C188" t="str">
            <v>LP</v>
          </cell>
          <cell r="D188" t="str">
            <v>LP LYC</v>
          </cell>
          <cell r="E188" t="str">
            <v>JEAN-BAPTISTE CLEMENT</v>
          </cell>
          <cell r="F188" t="str">
            <v>GAGNY</v>
          </cell>
          <cell r="G188" t="str">
            <v>Sarah</v>
          </cell>
          <cell r="H188" t="str">
            <v>GUYOT</v>
          </cell>
          <cell r="I188" t="str">
            <v>01.57.02.65.12</v>
          </cell>
          <cell r="J188">
            <v>21</v>
          </cell>
          <cell r="K188">
            <v>498</v>
          </cell>
          <cell r="L188">
            <v>9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18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35</v>
          </cell>
          <cell r="AD188">
            <v>0</v>
          </cell>
          <cell r="AE188">
            <v>108</v>
          </cell>
          <cell r="AF188">
            <v>108</v>
          </cell>
          <cell r="AG188">
            <v>182</v>
          </cell>
          <cell r="AH188">
            <v>233.26</v>
          </cell>
          <cell r="AI188">
            <v>225.84</v>
          </cell>
          <cell r="AJ188">
            <v>0</v>
          </cell>
          <cell r="AK188">
            <v>17</v>
          </cell>
          <cell r="AL188">
            <v>0</v>
          </cell>
          <cell r="AM188">
            <v>8</v>
          </cell>
          <cell r="AN188">
            <v>0</v>
          </cell>
          <cell r="AO188">
            <v>0</v>
          </cell>
          <cell r="AP188">
            <v>0</v>
          </cell>
          <cell r="AQ188">
            <v>910.1</v>
          </cell>
          <cell r="AR188">
            <v>9</v>
          </cell>
          <cell r="AS188">
            <v>25</v>
          </cell>
          <cell r="AT188">
            <v>256.44</v>
          </cell>
          <cell r="AU188">
            <v>0</v>
          </cell>
          <cell r="AV188">
            <v>799.05</v>
          </cell>
          <cell r="AW188">
            <v>130.05000000000001</v>
          </cell>
          <cell r="AX188">
            <v>15</v>
          </cell>
          <cell r="AY188">
            <v>944.09999999999991</v>
          </cell>
          <cell r="AZ188">
            <v>0.13496285638301597</v>
          </cell>
          <cell r="BA188">
            <v>21</v>
          </cell>
          <cell r="BB188">
            <v>494</v>
          </cell>
          <cell r="BC188">
            <v>9</v>
          </cell>
          <cell r="BD188">
            <v>1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18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35</v>
          </cell>
          <cell r="BU188">
            <v>1</v>
          </cell>
          <cell r="BV188">
            <v>108</v>
          </cell>
          <cell r="BW188">
            <v>108</v>
          </cell>
          <cell r="BX188">
            <v>182</v>
          </cell>
          <cell r="BY188">
            <v>233.26</v>
          </cell>
          <cell r="BZ188">
            <v>225.84</v>
          </cell>
          <cell r="CA188">
            <v>0</v>
          </cell>
          <cell r="CB188">
            <v>17</v>
          </cell>
          <cell r="CC188">
            <v>0</v>
          </cell>
          <cell r="CD188">
            <v>8</v>
          </cell>
          <cell r="CE188">
            <v>0</v>
          </cell>
          <cell r="CF188">
            <v>0</v>
          </cell>
          <cell r="CG188">
            <v>0</v>
          </cell>
          <cell r="CH188">
            <v>911.1</v>
          </cell>
          <cell r="CI188">
            <v>10</v>
          </cell>
          <cell r="CJ188">
            <v>25</v>
          </cell>
          <cell r="CK188">
            <v>256.44</v>
          </cell>
          <cell r="CL188">
            <v>0</v>
          </cell>
          <cell r="CM188">
            <v>797</v>
          </cell>
          <cell r="CN188">
            <v>132.60000000000002</v>
          </cell>
          <cell r="CO188">
            <v>16.5</v>
          </cell>
          <cell r="CP188">
            <v>946.09999999999991</v>
          </cell>
        </row>
        <row r="189">
          <cell r="B189" t="str">
            <v>0932375B</v>
          </cell>
          <cell r="C189" t="str">
            <v>AUTRE</v>
          </cell>
          <cell r="D189" t="str">
            <v>EXP</v>
          </cell>
          <cell r="E189" t="str">
            <v>NOUVELLES CHANCES</v>
          </cell>
          <cell r="F189" t="str">
            <v>GAGNY</v>
          </cell>
          <cell r="G189" t="str">
            <v>Sarah</v>
          </cell>
          <cell r="H189" t="str">
            <v>GUYOT</v>
          </cell>
          <cell r="I189" t="str">
            <v>01.57.02.65.12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73</v>
          </cell>
          <cell r="AQ189">
            <v>73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46</v>
          </cell>
          <cell r="AW189">
            <v>27</v>
          </cell>
          <cell r="AX189">
            <v>0</v>
          </cell>
          <cell r="AY189">
            <v>73</v>
          </cell>
          <cell r="AZ189">
            <v>0.36986301369863012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73</v>
          </cell>
          <cell r="CH189">
            <v>73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46</v>
          </cell>
          <cell r="CN189">
            <v>27</v>
          </cell>
          <cell r="CO189">
            <v>0</v>
          </cell>
          <cell r="CP189">
            <v>73</v>
          </cell>
        </row>
        <row r="190">
          <cell r="B190" t="str">
            <v>0931272C</v>
          </cell>
          <cell r="C190" t="str">
            <v>LYC</v>
          </cell>
          <cell r="D190" t="str">
            <v>LGT</v>
          </cell>
          <cell r="E190" t="str">
            <v>GUSTAVE EIFFEL</v>
          </cell>
          <cell r="F190" t="str">
            <v>GAGNY</v>
          </cell>
          <cell r="G190" t="str">
            <v>Sarah</v>
          </cell>
          <cell r="H190" t="str">
            <v>GUYOT</v>
          </cell>
          <cell r="I190" t="str">
            <v>01.57.02.65.12</v>
          </cell>
          <cell r="J190">
            <v>41</v>
          </cell>
          <cell r="K190">
            <v>1283</v>
          </cell>
          <cell r="L190">
            <v>12</v>
          </cell>
          <cell r="M190">
            <v>0</v>
          </cell>
          <cell r="N190">
            <v>59.46</v>
          </cell>
          <cell r="O190">
            <v>105.75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6</v>
          </cell>
          <cell r="U190">
            <v>0</v>
          </cell>
          <cell r="V190">
            <v>0</v>
          </cell>
          <cell r="W190">
            <v>385</v>
          </cell>
          <cell r="X190">
            <v>423.5</v>
          </cell>
          <cell r="Y190">
            <v>416.5</v>
          </cell>
          <cell r="Z190">
            <v>378</v>
          </cell>
          <cell r="AA190">
            <v>45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10</v>
          </cell>
          <cell r="AL190">
            <v>0</v>
          </cell>
          <cell r="AM190">
            <v>6</v>
          </cell>
          <cell r="AN190">
            <v>0</v>
          </cell>
          <cell r="AO190">
            <v>0</v>
          </cell>
          <cell r="AP190">
            <v>0</v>
          </cell>
          <cell r="AQ190">
            <v>1648</v>
          </cell>
          <cell r="AR190">
            <v>177.21</v>
          </cell>
          <cell r="AS190">
            <v>22</v>
          </cell>
          <cell r="AT190">
            <v>0</v>
          </cell>
          <cell r="AU190">
            <v>323</v>
          </cell>
          <cell r="AV190">
            <v>1575.19</v>
          </cell>
          <cell r="AW190">
            <v>249.02</v>
          </cell>
          <cell r="AX190">
            <v>23</v>
          </cell>
          <cell r="AY190">
            <v>1847.21</v>
          </cell>
          <cell r="AZ190">
            <v>0.12892018578220671</v>
          </cell>
          <cell r="BA190">
            <v>42</v>
          </cell>
          <cell r="BB190">
            <v>1341</v>
          </cell>
          <cell r="BC190">
            <v>12</v>
          </cell>
          <cell r="BD190">
            <v>1</v>
          </cell>
          <cell r="BE190">
            <v>59.46</v>
          </cell>
          <cell r="BF190">
            <v>98.25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6</v>
          </cell>
          <cell r="BL190">
            <v>0</v>
          </cell>
          <cell r="BM190">
            <v>0</v>
          </cell>
          <cell r="BN190">
            <v>423.5</v>
          </cell>
          <cell r="BO190">
            <v>423.5</v>
          </cell>
          <cell r="BP190">
            <v>442.5</v>
          </cell>
          <cell r="BQ190">
            <v>348</v>
          </cell>
          <cell r="BR190">
            <v>45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10</v>
          </cell>
          <cell r="CC190">
            <v>0</v>
          </cell>
          <cell r="CD190">
            <v>6</v>
          </cell>
          <cell r="CE190">
            <v>0</v>
          </cell>
          <cell r="CF190">
            <v>4</v>
          </cell>
          <cell r="CG190">
            <v>0</v>
          </cell>
          <cell r="CH190">
            <v>1680.5</v>
          </cell>
          <cell r="CI190">
            <v>169.21</v>
          </cell>
          <cell r="CJ190">
            <v>26</v>
          </cell>
          <cell r="CK190">
            <v>0</v>
          </cell>
          <cell r="CL190">
            <v>335</v>
          </cell>
          <cell r="CM190">
            <v>1602.8500000000001</v>
          </cell>
          <cell r="CN190">
            <v>258.36</v>
          </cell>
          <cell r="CO190">
            <v>18</v>
          </cell>
          <cell r="CP190">
            <v>1879.21</v>
          </cell>
        </row>
        <row r="191">
          <cell r="B191" t="str">
            <v>0931565W</v>
          </cell>
          <cell r="C191" t="str">
            <v>LYC</v>
          </cell>
          <cell r="D191" t="str">
            <v>LGT</v>
          </cell>
          <cell r="E191" t="str">
            <v>FLORA TRISTAN</v>
          </cell>
          <cell r="F191" t="str">
            <v>NOISY LE GRAND</v>
          </cell>
          <cell r="G191" t="str">
            <v>Sarah</v>
          </cell>
          <cell r="H191" t="str">
            <v>GUYOT</v>
          </cell>
          <cell r="I191" t="str">
            <v>01.57.02.65.12</v>
          </cell>
          <cell r="J191">
            <v>34</v>
          </cell>
          <cell r="K191">
            <v>1065</v>
          </cell>
          <cell r="L191">
            <v>9</v>
          </cell>
          <cell r="M191">
            <v>0</v>
          </cell>
          <cell r="N191">
            <v>52.47</v>
          </cell>
          <cell r="O191">
            <v>36.75</v>
          </cell>
          <cell r="P191">
            <v>0</v>
          </cell>
          <cell r="Q191">
            <v>6.75</v>
          </cell>
          <cell r="R191">
            <v>0</v>
          </cell>
          <cell r="S191">
            <v>0</v>
          </cell>
          <cell r="T191">
            <v>0</v>
          </cell>
          <cell r="U191">
            <v>6</v>
          </cell>
          <cell r="V191">
            <v>0</v>
          </cell>
          <cell r="W191">
            <v>385</v>
          </cell>
          <cell r="X191">
            <v>368.5</v>
          </cell>
          <cell r="Y191">
            <v>374.5</v>
          </cell>
          <cell r="Z191">
            <v>147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6</v>
          </cell>
          <cell r="AN191">
            <v>0</v>
          </cell>
          <cell r="AO191">
            <v>0</v>
          </cell>
          <cell r="AP191">
            <v>0</v>
          </cell>
          <cell r="AQ191">
            <v>1275</v>
          </cell>
          <cell r="AR191">
            <v>98.22</v>
          </cell>
          <cell r="AS191">
            <v>18.75</v>
          </cell>
          <cell r="AT191">
            <v>0</v>
          </cell>
          <cell r="AU191">
            <v>286</v>
          </cell>
          <cell r="AV191">
            <v>1221.42</v>
          </cell>
          <cell r="AW191">
            <v>156.55000000000001</v>
          </cell>
          <cell r="AX191">
            <v>14</v>
          </cell>
          <cell r="AY191">
            <v>1391.97</v>
          </cell>
          <cell r="AZ191">
            <v>0.11161178972223632</v>
          </cell>
          <cell r="BA191">
            <v>33</v>
          </cell>
          <cell r="BB191">
            <v>1040</v>
          </cell>
          <cell r="BC191">
            <v>10.5</v>
          </cell>
          <cell r="BD191">
            <v>0</v>
          </cell>
          <cell r="BE191">
            <v>49.949999999999996</v>
          </cell>
          <cell r="BF191">
            <v>36.75</v>
          </cell>
          <cell r="BG191">
            <v>0</v>
          </cell>
          <cell r="BH191">
            <v>6.75</v>
          </cell>
          <cell r="BI191">
            <v>0</v>
          </cell>
          <cell r="BJ191">
            <v>0</v>
          </cell>
          <cell r="BK191">
            <v>0</v>
          </cell>
          <cell r="BL191">
            <v>6</v>
          </cell>
          <cell r="BM191">
            <v>0</v>
          </cell>
          <cell r="BN191">
            <v>385</v>
          </cell>
          <cell r="BO191">
            <v>332.5</v>
          </cell>
          <cell r="BP191">
            <v>374.5</v>
          </cell>
          <cell r="BQ191">
            <v>147</v>
          </cell>
          <cell r="BR191">
            <v>0</v>
          </cell>
          <cell r="BS191">
            <v>0</v>
          </cell>
          <cell r="BT191">
            <v>0</v>
          </cell>
          <cell r="BU191">
            <v>2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6</v>
          </cell>
          <cell r="CE191">
            <v>2</v>
          </cell>
          <cell r="CF191">
            <v>1.75</v>
          </cell>
          <cell r="CG191">
            <v>0</v>
          </cell>
          <cell r="CH191">
            <v>1241</v>
          </cell>
          <cell r="CI191">
            <v>97.2</v>
          </cell>
          <cell r="CJ191">
            <v>22.5</v>
          </cell>
          <cell r="CK191">
            <v>0</v>
          </cell>
          <cell r="CL191">
            <v>279</v>
          </cell>
          <cell r="CM191">
            <v>1195.0800000000002</v>
          </cell>
          <cell r="CN191">
            <v>149.62</v>
          </cell>
          <cell r="CO191">
            <v>16</v>
          </cell>
          <cell r="CP191">
            <v>1360.7</v>
          </cell>
        </row>
        <row r="192">
          <cell r="B192" t="str">
            <v>0931584S</v>
          </cell>
          <cell r="C192" t="str">
            <v>LPO</v>
          </cell>
          <cell r="D192" t="str">
            <v>LPO</v>
          </cell>
          <cell r="E192" t="str">
            <v>JEAN ROSTAND</v>
          </cell>
          <cell r="F192" t="str">
            <v>VILLEPINTE</v>
          </cell>
          <cell r="G192" t="str">
            <v>Sarah</v>
          </cell>
          <cell r="H192" t="str">
            <v>GUYOT</v>
          </cell>
          <cell r="I192" t="str">
            <v>01.57.02.65.12</v>
          </cell>
          <cell r="J192">
            <v>44</v>
          </cell>
          <cell r="K192">
            <v>1426</v>
          </cell>
          <cell r="L192">
            <v>18</v>
          </cell>
          <cell r="M192">
            <v>0</v>
          </cell>
          <cell r="N192">
            <v>71.61</v>
          </cell>
          <cell r="O192">
            <v>50.25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6</v>
          </cell>
          <cell r="U192">
            <v>0</v>
          </cell>
          <cell r="V192">
            <v>0</v>
          </cell>
          <cell r="W192">
            <v>500.5</v>
          </cell>
          <cell r="X192">
            <v>504.5</v>
          </cell>
          <cell r="Y192">
            <v>534</v>
          </cell>
          <cell r="Z192">
            <v>201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15</v>
          </cell>
          <cell r="AL192">
            <v>0</v>
          </cell>
          <cell r="AM192">
            <v>14</v>
          </cell>
          <cell r="AN192">
            <v>0</v>
          </cell>
          <cell r="AO192">
            <v>0</v>
          </cell>
          <cell r="AP192">
            <v>0</v>
          </cell>
          <cell r="AQ192">
            <v>1740</v>
          </cell>
          <cell r="AR192">
            <v>139.86000000000001</v>
          </cell>
          <cell r="AS192">
            <v>35</v>
          </cell>
          <cell r="AT192">
            <v>0</v>
          </cell>
          <cell r="AU192">
            <v>415</v>
          </cell>
          <cell r="AV192">
            <v>1662.9700000000003</v>
          </cell>
          <cell r="AW192">
            <v>226.89</v>
          </cell>
          <cell r="AX192">
            <v>25</v>
          </cell>
          <cell r="AY192">
            <v>1914.8600000000001</v>
          </cell>
          <cell r="AZ192">
            <v>0.11523398035442056</v>
          </cell>
          <cell r="BA192">
            <v>44</v>
          </cell>
          <cell r="BB192">
            <v>1393</v>
          </cell>
          <cell r="BC192">
            <v>18</v>
          </cell>
          <cell r="BD192">
            <v>1</v>
          </cell>
          <cell r="BE192">
            <v>71.069999999999993</v>
          </cell>
          <cell r="BF192">
            <v>50.75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6</v>
          </cell>
          <cell r="BL192">
            <v>0</v>
          </cell>
          <cell r="BM192">
            <v>0</v>
          </cell>
          <cell r="BN192">
            <v>500.5</v>
          </cell>
          <cell r="BO192">
            <v>468</v>
          </cell>
          <cell r="BP192">
            <v>563</v>
          </cell>
          <cell r="BQ192">
            <v>203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15</v>
          </cell>
          <cell r="CC192">
            <v>0</v>
          </cell>
          <cell r="CD192">
            <v>14</v>
          </cell>
          <cell r="CE192">
            <v>0</v>
          </cell>
          <cell r="CF192">
            <v>6</v>
          </cell>
          <cell r="CG192">
            <v>0</v>
          </cell>
          <cell r="CH192">
            <v>1734.5</v>
          </cell>
          <cell r="CI192">
            <v>140.82000000000002</v>
          </cell>
          <cell r="CJ192">
            <v>41</v>
          </cell>
          <cell r="CK192">
            <v>0</v>
          </cell>
          <cell r="CL192">
            <v>406</v>
          </cell>
          <cell r="CM192">
            <v>1618.8500000000004</v>
          </cell>
          <cell r="CN192">
            <v>272.46999999999997</v>
          </cell>
          <cell r="CO192">
            <v>25</v>
          </cell>
          <cell r="CP192">
            <v>1916.3200000000002</v>
          </cell>
        </row>
        <row r="193">
          <cell r="B193" t="str">
            <v>0932228S</v>
          </cell>
          <cell r="C193" t="str">
            <v>LP</v>
          </cell>
          <cell r="D193" t="str">
            <v>SEP</v>
          </cell>
          <cell r="E193" t="str">
            <v>LYCEE JEAN ROSTAND</v>
          </cell>
          <cell r="F193" t="str">
            <v>VILLEPINTE</v>
          </cell>
          <cell r="G193" t="str">
            <v>Sarah</v>
          </cell>
          <cell r="H193" t="str">
            <v>GUYOT</v>
          </cell>
          <cell r="I193" t="str">
            <v>01.57.02.65.12</v>
          </cell>
          <cell r="J193">
            <v>3</v>
          </cell>
          <cell r="K193">
            <v>72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48.2</v>
          </cell>
          <cell r="AH193">
            <v>47.03</v>
          </cell>
          <cell r="AI193">
            <v>46.53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141.76</v>
          </cell>
          <cell r="AR193">
            <v>0</v>
          </cell>
          <cell r="AS193">
            <v>0</v>
          </cell>
          <cell r="AT193">
            <v>47.26</v>
          </cell>
          <cell r="AU193">
            <v>0</v>
          </cell>
          <cell r="AV193">
            <v>111.53999999999999</v>
          </cell>
          <cell r="AW193">
            <v>30.22</v>
          </cell>
          <cell r="AX193">
            <v>0</v>
          </cell>
          <cell r="AY193">
            <v>141.76</v>
          </cell>
          <cell r="AZ193">
            <v>0.19515378103837472</v>
          </cell>
          <cell r="BA193">
            <v>3</v>
          </cell>
          <cell r="BB193">
            <v>72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48.2</v>
          </cell>
          <cell r="BY193">
            <v>47.03</v>
          </cell>
          <cell r="BZ193">
            <v>46.53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141.76</v>
          </cell>
          <cell r="CI193">
            <v>0</v>
          </cell>
          <cell r="CJ193">
            <v>0</v>
          </cell>
          <cell r="CK193">
            <v>47.26</v>
          </cell>
          <cell r="CL193">
            <v>0</v>
          </cell>
          <cell r="CM193">
            <v>117.49999999999999</v>
          </cell>
          <cell r="CN193">
            <v>24.259999999999998</v>
          </cell>
          <cell r="CO193">
            <v>0</v>
          </cell>
          <cell r="CP193">
            <v>141.76</v>
          </cell>
        </row>
        <row r="194">
          <cell r="B194" t="str">
            <v>0931585T</v>
          </cell>
          <cell r="C194" t="str">
            <v>LYC</v>
          </cell>
          <cell r="D194" t="str">
            <v>LGT</v>
          </cell>
          <cell r="E194" t="str">
            <v>ANDRE BOULLOCHE</v>
          </cell>
          <cell r="F194" t="str">
            <v>LIVRY GARGAN</v>
          </cell>
          <cell r="G194" t="str">
            <v>Sarah</v>
          </cell>
          <cell r="H194" t="str">
            <v>GUYOT</v>
          </cell>
          <cell r="I194" t="str">
            <v>01.57.02.65.12</v>
          </cell>
          <cell r="J194">
            <v>41</v>
          </cell>
          <cell r="K194">
            <v>1375</v>
          </cell>
          <cell r="L194">
            <v>9</v>
          </cell>
          <cell r="M194">
            <v>0</v>
          </cell>
          <cell r="N194">
            <v>62.54</v>
          </cell>
          <cell r="O194">
            <v>20.5</v>
          </cell>
          <cell r="P194">
            <v>8.8000000000000007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3</v>
          </cell>
          <cell r="V194">
            <v>0</v>
          </cell>
          <cell r="W194">
            <v>423.5</v>
          </cell>
          <cell r="X194">
            <v>442.5</v>
          </cell>
          <cell r="Y194">
            <v>427.5</v>
          </cell>
          <cell r="Z194">
            <v>82</v>
          </cell>
          <cell r="AA194">
            <v>62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10</v>
          </cell>
          <cell r="AN194">
            <v>0</v>
          </cell>
          <cell r="AO194">
            <v>0</v>
          </cell>
          <cell r="AP194">
            <v>0</v>
          </cell>
          <cell r="AQ194">
            <v>1437.5</v>
          </cell>
          <cell r="AR194">
            <v>100.84</v>
          </cell>
          <cell r="AS194">
            <v>13</v>
          </cell>
          <cell r="AT194">
            <v>0</v>
          </cell>
          <cell r="AU194">
            <v>325</v>
          </cell>
          <cell r="AV194">
            <v>1332.0600000000002</v>
          </cell>
          <cell r="AW194">
            <v>201.28</v>
          </cell>
          <cell r="AX194">
            <v>18</v>
          </cell>
          <cell r="AY194">
            <v>1551.3400000000001</v>
          </cell>
          <cell r="AZ194">
            <v>0.13042521493989309</v>
          </cell>
          <cell r="BA194">
            <v>41</v>
          </cell>
          <cell r="BB194">
            <v>1375</v>
          </cell>
          <cell r="BC194">
            <v>12</v>
          </cell>
          <cell r="BD194">
            <v>0</v>
          </cell>
          <cell r="BE194">
            <v>62.54</v>
          </cell>
          <cell r="BF194">
            <v>20.5</v>
          </cell>
          <cell r="BG194">
            <v>8.8000000000000007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3</v>
          </cell>
          <cell r="BM194">
            <v>0</v>
          </cell>
          <cell r="BN194">
            <v>423.5</v>
          </cell>
          <cell r="BO194">
            <v>442.5</v>
          </cell>
          <cell r="BP194">
            <v>427.5</v>
          </cell>
          <cell r="BQ194">
            <v>82</v>
          </cell>
          <cell r="BR194">
            <v>62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10</v>
          </cell>
          <cell r="CE194">
            <v>0</v>
          </cell>
          <cell r="CF194">
            <v>0</v>
          </cell>
          <cell r="CG194">
            <v>0</v>
          </cell>
          <cell r="CH194">
            <v>1437.5</v>
          </cell>
          <cell r="CI194">
            <v>103.84</v>
          </cell>
          <cell r="CJ194">
            <v>13</v>
          </cell>
          <cell r="CK194">
            <v>0</v>
          </cell>
          <cell r="CL194">
            <v>325</v>
          </cell>
          <cell r="CM194">
            <v>1354.1200000000001</v>
          </cell>
          <cell r="CN194">
            <v>185.22</v>
          </cell>
          <cell r="CO194">
            <v>15</v>
          </cell>
          <cell r="CP194">
            <v>1554.3400000000001</v>
          </cell>
        </row>
        <row r="195">
          <cell r="B195" t="str">
            <v>0931739K</v>
          </cell>
          <cell r="C195" t="str">
            <v>LP</v>
          </cell>
          <cell r="D195" t="str">
            <v>LP</v>
          </cell>
          <cell r="E195" t="str">
            <v>JEAN MOULIN</v>
          </cell>
          <cell r="F195" t="str">
            <v>ROSNY SOUS BOIS</v>
          </cell>
          <cell r="G195" t="str">
            <v>Sarah</v>
          </cell>
          <cell r="H195" t="str">
            <v>GUYOT</v>
          </cell>
          <cell r="I195" t="str">
            <v>01.57.02.65.12</v>
          </cell>
          <cell r="J195">
            <v>30</v>
          </cell>
          <cell r="K195">
            <v>663</v>
          </cell>
          <cell r="L195">
            <v>12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36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24</v>
          </cell>
          <cell r="AC195">
            <v>0</v>
          </cell>
          <cell r="AD195">
            <v>22</v>
          </cell>
          <cell r="AE195">
            <v>162</v>
          </cell>
          <cell r="AF195">
            <v>155.5</v>
          </cell>
          <cell r="AG195">
            <v>226.94</v>
          </cell>
          <cell r="AH195">
            <v>288</v>
          </cell>
          <cell r="AI195">
            <v>269.88</v>
          </cell>
          <cell r="AJ195">
            <v>28</v>
          </cell>
          <cell r="AK195">
            <v>11</v>
          </cell>
          <cell r="AL195">
            <v>0</v>
          </cell>
          <cell r="AM195">
            <v>1</v>
          </cell>
          <cell r="AN195">
            <v>0</v>
          </cell>
          <cell r="AO195">
            <v>0</v>
          </cell>
          <cell r="AP195">
            <v>0</v>
          </cell>
          <cell r="AQ195">
            <v>1211.32</v>
          </cell>
          <cell r="AR195">
            <v>12</v>
          </cell>
          <cell r="AS195">
            <v>13</v>
          </cell>
          <cell r="AT195">
            <v>282.82</v>
          </cell>
          <cell r="AU195">
            <v>0</v>
          </cell>
          <cell r="AV195">
            <v>1072.6200000000001</v>
          </cell>
          <cell r="AW195">
            <v>151.69999999999999</v>
          </cell>
          <cell r="AX195">
            <v>12</v>
          </cell>
          <cell r="AY195">
            <v>1236.3200000000002</v>
          </cell>
          <cell r="AZ195">
            <v>0.12038151590960587</v>
          </cell>
          <cell r="BA195">
            <v>30</v>
          </cell>
          <cell r="BB195">
            <v>693</v>
          </cell>
          <cell r="BC195">
            <v>12</v>
          </cell>
          <cell r="BD195">
            <v>1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36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24</v>
          </cell>
          <cell r="BT195">
            <v>0</v>
          </cell>
          <cell r="BU195">
            <v>32</v>
          </cell>
          <cell r="BV195">
            <v>162</v>
          </cell>
          <cell r="BW195">
            <v>162</v>
          </cell>
          <cell r="BX195">
            <v>241.01</v>
          </cell>
          <cell r="BY195">
            <v>288</v>
          </cell>
          <cell r="BZ195">
            <v>283.38</v>
          </cell>
          <cell r="CA195">
            <v>28</v>
          </cell>
          <cell r="CB195">
            <v>11</v>
          </cell>
          <cell r="CC195">
            <v>0</v>
          </cell>
          <cell r="CD195">
            <v>1</v>
          </cell>
          <cell r="CE195">
            <v>0</v>
          </cell>
          <cell r="CF195">
            <v>0</v>
          </cell>
          <cell r="CG195">
            <v>0</v>
          </cell>
          <cell r="CH195">
            <v>1255.3899999999999</v>
          </cell>
          <cell r="CI195">
            <v>13</v>
          </cell>
          <cell r="CJ195">
            <v>13</v>
          </cell>
          <cell r="CK195">
            <v>316.89</v>
          </cell>
          <cell r="CL195">
            <v>0</v>
          </cell>
          <cell r="CM195">
            <v>1080.5000000000002</v>
          </cell>
          <cell r="CN195">
            <v>188.89</v>
          </cell>
          <cell r="CO195">
            <v>12</v>
          </cell>
          <cell r="CP195">
            <v>1281.3900000000001</v>
          </cell>
        </row>
        <row r="196">
          <cell r="B196" t="str">
            <v>0931779D</v>
          </cell>
          <cell r="C196" t="str">
            <v>LPO</v>
          </cell>
          <cell r="D196" t="str">
            <v>LPO LY</v>
          </cell>
          <cell r="E196" t="str">
            <v>L'HORTICULTURE ET PAYSAGE</v>
          </cell>
          <cell r="F196" t="str">
            <v>MONTREUIL</v>
          </cell>
          <cell r="G196" t="str">
            <v>Sarah</v>
          </cell>
          <cell r="H196" t="str">
            <v>GUYOT</v>
          </cell>
          <cell r="I196" t="str">
            <v>01.57.02.65.12</v>
          </cell>
          <cell r="J196">
            <v>5</v>
          </cell>
          <cell r="K196">
            <v>118</v>
          </cell>
          <cell r="L196">
            <v>6</v>
          </cell>
          <cell r="M196">
            <v>0</v>
          </cell>
          <cell r="N196">
            <v>0</v>
          </cell>
          <cell r="O196">
            <v>32.19</v>
          </cell>
          <cell r="P196">
            <v>19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128.75</v>
          </cell>
          <cell r="AA196">
            <v>40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9</v>
          </cell>
          <cell r="AL196">
            <v>0</v>
          </cell>
          <cell r="AM196">
            <v>6</v>
          </cell>
          <cell r="AN196">
            <v>0</v>
          </cell>
          <cell r="AO196">
            <v>0</v>
          </cell>
          <cell r="AP196">
            <v>0</v>
          </cell>
          <cell r="AQ196">
            <v>168.75</v>
          </cell>
          <cell r="AR196">
            <v>57.19</v>
          </cell>
          <cell r="AS196">
            <v>15</v>
          </cell>
          <cell r="AT196">
            <v>0</v>
          </cell>
          <cell r="AU196">
            <v>0</v>
          </cell>
          <cell r="AV196">
            <v>179.65</v>
          </cell>
          <cell r="AW196">
            <v>55.29</v>
          </cell>
          <cell r="AX196">
            <v>6</v>
          </cell>
          <cell r="AY196">
            <v>240.94</v>
          </cell>
          <cell r="AZ196">
            <v>0.31036742404329687</v>
          </cell>
          <cell r="BA196">
            <v>5</v>
          </cell>
          <cell r="BB196">
            <v>118</v>
          </cell>
          <cell r="BC196">
            <v>6</v>
          </cell>
          <cell r="BD196">
            <v>1</v>
          </cell>
          <cell r="BE196">
            <v>0</v>
          </cell>
          <cell r="BF196">
            <v>32.19</v>
          </cell>
          <cell r="BG196">
            <v>19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128.75</v>
          </cell>
          <cell r="BR196">
            <v>40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9</v>
          </cell>
          <cell r="CC196">
            <v>0</v>
          </cell>
          <cell r="CD196">
            <v>6</v>
          </cell>
          <cell r="CE196">
            <v>0</v>
          </cell>
          <cell r="CF196">
            <v>0</v>
          </cell>
          <cell r="CG196">
            <v>0</v>
          </cell>
          <cell r="CH196">
            <v>168.75</v>
          </cell>
          <cell r="CI196">
            <v>58.19</v>
          </cell>
          <cell r="CJ196">
            <v>15</v>
          </cell>
          <cell r="CK196">
            <v>0</v>
          </cell>
          <cell r="CL196">
            <v>0</v>
          </cell>
          <cell r="CM196">
            <v>186.9</v>
          </cell>
          <cell r="CN196">
            <v>49.04</v>
          </cell>
          <cell r="CO196">
            <v>6</v>
          </cell>
          <cell r="CP196">
            <v>241.94</v>
          </cell>
        </row>
        <row r="197">
          <cell r="B197" t="str">
            <v>0932112R</v>
          </cell>
          <cell r="C197" t="str">
            <v>LP</v>
          </cell>
          <cell r="D197" t="str">
            <v>SEP</v>
          </cell>
          <cell r="E197" t="str">
            <v>LYCEE HORTICULTURE</v>
          </cell>
          <cell r="F197" t="str">
            <v>MONTREUIL</v>
          </cell>
          <cell r="G197" t="str">
            <v>Sarah</v>
          </cell>
          <cell r="H197" t="str">
            <v>GUYOT</v>
          </cell>
          <cell r="I197" t="str">
            <v>01.57.02.65.12</v>
          </cell>
          <cell r="J197">
            <v>13</v>
          </cell>
          <cell r="K197">
            <v>268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21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112.5</v>
          </cell>
          <cell r="AF197">
            <v>129.5</v>
          </cell>
          <cell r="AG197">
            <v>78</v>
          </cell>
          <cell r="AH197">
            <v>80.5</v>
          </cell>
          <cell r="AI197">
            <v>80.5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502</v>
          </cell>
          <cell r="AR197">
            <v>0</v>
          </cell>
          <cell r="AS197">
            <v>0</v>
          </cell>
          <cell r="AT197">
            <v>54.75</v>
          </cell>
          <cell r="AU197">
            <v>0</v>
          </cell>
          <cell r="AV197">
            <v>440.76</v>
          </cell>
          <cell r="AW197">
            <v>56.24</v>
          </cell>
          <cell r="AX197">
            <v>5</v>
          </cell>
          <cell r="AY197">
            <v>502</v>
          </cell>
          <cell r="AZ197">
            <v>9.4365477224283567E-2</v>
          </cell>
          <cell r="BA197">
            <v>13</v>
          </cell>
          <cell r="BB197">
            <v>276</v>
          </cell>
          <cell r="BC197">
            <v>0</v>
          </cell>
          <cell r="BD197">
            <v>1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21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129.5</v>
          </cell>
          <cell r="BW197">
            <v>129.5</v>
          </cell>
          <cell r="BX197">
            <v>78</v>
          </cell>
          <cell r="BY197">
            <v>85</v>
          </cell>
          <cell r="BZ197">
            <v>80.5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523.5</v>
          </cell>
          <cell r="CI197">
            <v>1</v>
          </cell>
          <cell r="CJ197">
            <v>0</v>
          </cell>
          <cell r="CK197">
            <v>76.25</v>
          </cell>
          <cell r="CL197">
            <v>0</v>
          </cell>
          <cell r="CM197">
            <v>457.4</v>
          </cell>
          <cell r="CN197">
            <v>62.1</v>
          </cell>
          <cell r="CO197">
            <v>5</v>
          </cell>
          <cell r="CP197">
            <v>524.5</v>
          </cell>
        </row>
        <row r="198">
          <cell r="B198" t="str">
            <v>0932031C</v>
          </cell>
          <cell r="C198" t="str">
            <v>LYC</v>
          </cell>
          <cell r="D198" t="str">
            <v>LGT</v>
          </cell>
          <cell r="E198" t="str">
            <v>CHARLES DE GAULLE</v>
          </cell>
          <cell r="F198" t="str">
            <v>ROSNY SOUS BOIS</v>
          </cell>
          <cell r="G198" t="str">
            <v>Sarah</v>
          </cell>
          <cell r="H198" t="str">
            <v>GUYOT</v>
          </cell>
          <cell r="I198" t="str">
            <v>01.57.02.65.12</v>
          </cell>
          <cell r="J198">
            <v>29</v>
          </cell>
          <cell r="K198">
            <v>923</v>
          </cell>
          <cell r="L198">
            <v>9</v>
          </cell>
          <cell r="M198">
            <v>0</v>
          </cell>
          <cell r="N198">
            <v>43.81</v>
          </cell>
          <cell r="O198">
            <v>20.5</v>
          </cell>
          <cell r="P198">
            <v>0</v>
          </cell>
          <cell r="Q198">
            <v>6.75</v>
          </cell>
          <cell r="R198">
            <v>0</v>
          </cell>
          <cell r="S198">
            <v>0</v>
          </cell>
          <cell r="T198">
            <v>4</v>
          </cell>
          <cell r="U198">
            <v>3</v>
          </cell>
          <cell r="V198">
            <v>0</v>
          </cell>
          <cell r="W198">
            <v>385</v>
          </cell>
          <cell r="X198">
            <v>293</v>
          </cell>
          <cell r="Y198">
            <v>329</v>
          </cell>
          <cell r="Z198">
            <v>82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6</v>
          </cell>
          <cell r="AL198">
            <v>0</v>
          </cell>
          <cell r="AM198">
            <v>11</v>
          </cell>
          <cell r="AN198">
            <v>0</v>
          </cell>
          <cell r="AO198">
            <v>0</v>
          </cell>
          <cell r="AP198">
            <v>0</v>
          </cell>
          <cell r="AQ198">
            <v>1089</v>
          </cell>
          <cell r="AR198">
            <v>73.31</v>
          </cell>
          <cell r="AS198">
            <v>30.75</v>
          </cell>
          <cell r="AT198">
            <v>0</v>
          </cell>
          <cell r="AU198">
            <v>258</v>
          </cell>
          <cell r="AV198">
            <v>1040.4499999999998</v>
          </cell>
          <cell r="AW198">
            <v>139.61000000000001</v>
          </cell>
          <cell r="AX198">
            <v>13</v>
          </cell>
          <cell r="AY198">
            <v>1193.06</v>
          </cell>
          <cell r="AZ198">
            <v>0.12922034145570785</v>
          </cell>
          <cell r="BA198">
            <v>30</v>
          </cell>
          <cell r="BB198">
            <v>953</v>
          </cell>
          <cell r="BC198">
            <v>12</v>
          </cell>
          <cell r="BD198">
            <v>2</v>
          </cell>
          <cell r="BE198">
            <v>47.800000000000004</v>
          </cell>
          <cell r="BF198">
            <v>20.5</v>
          </cell>
          <cell r="BG198">
            <v>0</v>
          </cell>
          <cell r="BH198">
            <v>6.75</v>
          </cell>
          <cell r="BI198">
            <v>0</v>
          </cell>
          <cell r="BJ198">
            <v>0</v>
          </cell>
          <cell r="BK198">
            <v>4</v>
          </cell>
          <cell r="BL198">
            <v>3</v>
          </cell>
          <cell r="BM198">
            <v>0</v>
          </cell>
          <cell r="BN198">
            <v>423.5</v>
          </cell>
          <cell r="BO198">
            <v>293</v>
          </cell>
          <cell r="BP198">
            <v>329</v>
          </cell>
          <cell r="BQ198">
            <v>82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6</v>
          </cell>
          <cell r="CC198">
            <v>0</v>
          </cell>
          <cell r="CD198">
            <v>11</v>
          </cell>
          <cell r="CE198">
            <v>0</v>
          </cell>
          <cell r="CF198">
            <v>6</v>
          </cell>
          <cell r="CG198">
            <v>0</v>
          </cell>
          <cell r="CH198">
            <v>1127.5</v>
          </cell>
          <cell r="CI198">
            <v>82.3</v>
          </cell>
          <cell r="CJ198">
            <v>36.75</v>
          </cell>
          <cell r="CK198">
            <v>0</v>
          </cell>
          <cell r="CL198">
            <v>270</v>
          </cell>
          <cell r="CM198">
            <v>1091.9999999999998</v>
          </cell>
          <cell r="CN198">
            <v>141.55000000000001</v>
          </cell>
          <cell r="CO198">
            <v>13</v>
          </cell>
          <cell r="CP198">
            <v>1246.55</v>
          </cell>
        </row>
        <row r="199">
          <cell r="B199" t="str">
            <v>0932046U</v>
          </cell>
          <cell r="C199" t="str">
            <v>LPO</v>
          </cell>
          <cell r="D199" t="str">
            <v>LPO LY</v>
          </cell>
          <cell r="E199" t="str">
            <v>LEONARD DE VINCI</v>
          </cell>
          <cell r="F199" t="str">
            <v>TREMBLAY EN FRANCE</v>
          </cell>
          <cell r="G199" t="str">
            <v>Sarah</v>
          </cell>
          <cell r="H199" t="str">
            <v>GUYOT</v>
          </cell>
          <cell r="I199" t="str">
            <v>01.57.02.65.12</v>
          </cell>
          <cell r="J199">
            <v>26</v>
          </cell>
          <cell r="K199">
            <v>844</v>
          </cell>
          <cell r="L199">
            <v>12</v>
          </cell>
          <cell r="M199">
            <v>0</v>
          </cell>
          <cell r="N199">
            <v>38.26</v>
          </cell>
          <cell r="O199">
            <v>19.25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6</v>
          </cell>
          <cell r="U199">
            <v>3</v>
          </cell>
          <cell r="V199">
            <v>0</v>
          </cell>
          <cell r="W199">
            <v>385</v>
          </cell>
          <cell r="X199">
            <v>258</v>
          </cell>
          <cell r="Y199">
            <v>265.5</v>
          </cell>
          <cell r="Z199">
            <v>77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5</v>
          </cell>
          <cell r="AL199">
            <v>0</v>
          </cell>
          <cell r="AM199">
            <v>14</v>
          </cell>
          <cell r="AN199">
            <v>0</v>
          </cell>
          <cell r="AO199">
            <v>0</v>
          </cell>
          <cell r="AP199">
            <v>0</v>
          </cell>
          <cell r="AQ199">
            <v>985.5</v>
          </cell>
          <cell r="AR199">
            <v>69.510000000000005</v>
          </cell>
          <cell r="AS199">
            <v>28</v>
          </cell>
          <cell r="AT199">
            <v>0</v>
          </cell>
          <cell r="AU199">
            <v>235</v>
          </cell>
          <cell r="AV199">
            <v>941.89</v>
          </cell>
          <cell r="AW199">
            <v>128.12</v>
          </cell>
          <cell r="AX199">
            <v>13</v>
          </cell>
          <cell r="AY199">
            <v>1083.01</v>
          </cell>
          <cell r="AZ199">
            <v>0.12306384846590203</v>
          </cell>
          <cell r="BA199">
            <v>26</v>
          </cell>
          <cell r="BB199">
            <v>844</v>
          </cell>
          <cell r="BC199">
            <v>12</v>
          </cell>
          <cell r="BD199">
            <v>2</v>
          </cell>
          <cell r="BE199">
            <v>38.26</v>
          </cell>
          <cell r="BF199">
            <v>19.25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6</v>
          </cell>
          <cell r="BL199">
            <v>3</v>
          </cell>
          <cell r="BM199">
            <v>0</v>
          </cell>
          <cell r="BN199">
            <v>385</v>
          </cell>
          <cell r="BO199">
            <v>258</v>
          </cell>
          <cell r="BP199">
            <v>265.5</v>
          </cell>
          <cell r="BQ199">
            <v>77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5</v>
          </cell>
          <cell r="CC199">
            <v>0</v>
          </cell>
          <cell r="CD199">
            <v>14</v>
          </cell>
          <cell r="CE199">
            <v>0</v>
          </cell>
          <cell r="CF199">
            <v>8</v>
          </cell>
          <cell r="CG199">
            <v>0</v>
          </cell>
          <cell r="CH199">
            <v>985.5</v>
          </cell>
          <cell r="CI199">
            <v>71.510000000000005</v>
          </cell>
          <cell r="CJ199">
            <v>28</v>
          </cell>
          <cell r="CK199">
            <v>0</v>
          </cell>
          <cell r="CL199">
            <v>235</v>
          </cell>
          <cell r="CM199">
            <v>927.9</v>
          </cell>
          <cell r="CN199">
            <v>144.11000000000001</v>
          </cell>
          <cell r="CO199">
            <v>21</v>
          </cell>
          <cell r="CP199">
            <v>1093.01</v>
          </cell>
        </row>
        <row r="200">
          <cell r="B200" t="str">
            <v>0932115U</v>
          </cell>
          <cell r="C200" t="str">
            <v>LP</v>
          </cell>
          <cell r="D200" t="str">
            <v>SEP</v>
          </cell>
          <cell r="E200" t="str">
            <v>LYCEE LEONARD DE VINCI</v>
          </cell>
          <cell r="F200" t="str">
            <v>TREMBLAY EN FRANCE</v>
          </cell>
          <cell r="G200" t="str">
            <v>Sarah</v>
          </cell>
          <cell r="H200" t="str">
            <v>GUYOT</v>
          </cell>
          <cell r="I200" t="str">
            <v>01.57.02.65.12</v>
          </cell>
          <cell r="J200">
            <v>8</v>
          </cell>
          <cell r="K200">
            <v>192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6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89.88</v>
          </cell>
          <cell r="AH200">
            <v>132.19</v>
          </cell>
          <cell r="AI200">
            <v>132.38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354.45</v>
          </cell>
          <cell r="AR200">
            <v>0</v>
          </cell>
          <cell r="AS200">
            <v>6</v>
          </cell>
          <cell r="AT200">
            <v>102.95</v>
          </cell>
          <cell r="AU200">
            <v>0</v>
          </cell>
          <cell r="AV200">
            <v>285.14999999999998</v>
          </cell>
          <cell r="AW200">
            <v>69.3</v>
          </cell>
          <cell r="AX200">
            <v>6</v>
          </cell>
          <cell r="AY200">
            <v>360.45</v>
          </cell>
          <cell r="AZ200">
            <v>0.17274515954261596</v>
          </cell>
          <cell r="BA200">
            <v>8</v>
          </cell>
          <cell r="BB200">
            <v>192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6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89.88</v>
          </cell>
          <cell r="BY200">
            <v>132.19</v>
          </cell>
          <cell r="BZ200">
            <v>132.38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-8</v>
          </cell>
          <cell r="CG200">
            <v>0</v>
          </cell>
          <cell r="CH200">
            <v>354.45</v>
          </cell>
          <cell r="CI200">
            <v>0</v>
          </cell>
          <cell r="CJ200">
            <v>6</v>
          </cell>
          <cell r="CK200">
            <v>102.95</v>
          </cell>
          <cell r="CL200">
            <v>0</v>
          </cell>
          <cell r="CM200">
            <v>268</v>
          </cell>
          <cell r="CN200">
            <v>77.45</v>
          </cell>
          <cell r="CO200">
            <v>7</v>
          </cell>
          <cell r="CP200">
            <v>352.45</v>
          </cell>
        </row>
        <row r="201">
          <cell r="B201" t="str">
            <v>0932047V</v>
          </cell>
          <cell r="C201" t="str">
            <v>LPO</v>
          </cell>
          <cell r="D201" t="str">
            <v>LPO</v>
          </cell>
          <cell r="E201" t="str">
            <v>EVARISTE GALOIS</v>
          </cell>
          <cell r="F201" t="str">
            <v>NOISY LE GRAND</v>
          </cell>
          <cell r="G201" t="str">
            <v>Sarah</v>
          </cell>
          <cell r="H201" t="str">
            <v>GUYOT</v>
          </cell>
          <cell r="I201" t="str">
            <v>01.57.02.65.12</v>
          </cell>
          <cell r="J201">
            <v>32</v>
          </cell>
          <cell r="K201">
            <v>1000</v>
          </cell>
          <cell r="L201">
            <v>9</v>
          </cell>
          <cell r="M201">
            <v>0</v>
          </cell>
          <cell r="N201">
            <v>50.35</v>
          </cell>
          <cell r="O201">
            <v>55.25</v>
          </cell>
          <cell r="P201">
            <v>0</v>
          </cell>
          <cell r="Q201">
            <v>0</v>
          </cell>
          <cell r="R201">
            <v>0</v>
          </cell>
          <cell r="S201">
            <v>19.5</v>
          </cell>
          <cell r="T201">
            <v>6</v>
          </cell>
          <cell r="U201">
            <v>0</v>
          </cell>
          <cell r="V201">
            <v>0</v>
          </cell>
          <cell r="W201">
            <v>346.5</v>
          </cell>
          <cell r="X201">
            <v>345</v>
          </cell>
          <cell r="Y201">
            <v>325.5</v>
          </cell>
          <cell r="Z201">
            <v>221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9</v>
          </cell>
          <cell r="AM201">
            <v>15</v>
          </cell>
          <cell r="AN201">
            <v>0</v>
          </cell>
          <cell r="AO201">
            <v>0</v>
          </cell>
          <cell r="AP201">
            <v>0</v>
          </cell>
          <cell r="AQ201">
            <v>1238</v>
          </cell>
          <cell r="AR201">
            <v>114.6</v>
          </cell>
          <cell r="AS201">
            <v>49.5</v>
          </cell>
          <cell r="AT201">
            <v>0</v>
          </cell>
          <cell r="AU201">
            <v>267</v>
          </cell>
          <cell r="AV201">
            <v>1235.7399999999998</v>
          </cell>
          <cell r="AW201">
            <v>153.36000000000001</v>
          </cell>
          <cell r="AX201">
            <v>13</v>
          </cell>
          <cell r="AY201">
            <v>1402.1</v>
          </cell>
          <cell r="AZ201">
            <v>0.11429007400092343</v>
          </cell>
          <cell r="BA201">
            <v>32</v>
          </cell>
          <cell r="BB201">
            <v>1000</v>
          </cell>
          <cell r="BC201">
            <v>9</v>
          </cell>
          <cell r="BD201">
            <v>0</v>
          </cell>
          <cell r="BE201">
            <v>50.35</v>
          </cell>
          <cell r="BF201">
            <v>55.25</v>
          </cell>
          <cell r="BG201">
            <v>0</v>
          </cell>
          <cell r="BH201">
            <v>0</v>
          </cell>
          <cell r="BI201">
            <v>0</v>
          </cell>
          <cell r="BJ201">
            <v>19.5</v>
          </cell>
          <cell r="BK201">
            <v>6</v>
          </cell>
          <cell r="BL201">
            <v>0</v>
          </cell>
          <cell r="BM201">
            <v>0</v>
          </cell>
          <cell r="BN201">
            <v>346.5</v>
          </cell>
          <cell r="BO201">
            <v>345</v>
          </cell>
          <cell r="BP201">
            <v>325.5</v>
          </cell>
          <cell r="BQ201">
            <v>221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9</v>
          </cell>
          <cell r="CD201">
            <v>15</v>
          </cell>
          <cell r="CE201">
            <v>0</v>
          </cell>
          <cell r="CF201">
            <v>0</v>
          </cell>
          <cell r="CG201">
            <v>0</v>
          </cell>
          <cell r="CH201">
            <v>1238</v>
          </cell>
          <cell r="CI201">
            <v>114.6</v>
          </cell>
          <cell r="CJ201">
            <v>49.5</v>
          </cell>
          <cell r="CK201">
            <v>0</v>
          </cell>
          <cell r="CL201">
            <v>267</v>
          </cell>
          <cell r="CM201">
            <v>1247.9999999999998</v>
          </cell>
          <cell r="CN201">
            <v>141.10000000000002</v>
          </cell>
          <cell r="CO201">
            <v>13</v>
          </cell>
          <cell r="CP201">
            <v>1402.1</v>
          </cell>
        </row>
        <row r="202">
          <cell r="B202" t="str">
            <v>0932113S</v>
          </cell>
          <cell r="C202" t="str">
            <v>LP</v>
          </cell>
          <cell r="D202" t="str">
            <v>SEP</v>
          </cell>
          <cell r="E202" t="str">
            <v>LYCEE EVARISTE GALOIS</v>
          </cell>
          <cell r="F202" t="str">
            <v>NOISY LE GRAND</v>
          </cell>
          <cell r="G202" t="str">
            <v>Sarah</v>
          </cell>
          <cell r="H202" t="str">
            <v>GUYOT</v>
          </cell>
          <cell r="I202" t="str">
            <v>01.57.02.65.12</v>
          </cell>
          <cell r="J202">
            <v>6</v>
          </cell>
          <cell r="K202">
            <v>144</v>
          </cell>
          <cell r="L202">
            <v>3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6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89.88</v>
          </cell>
          <cell r="AH202">
            <v>89.44</v>
          </cell>
          <cell r="AI202">
            <v>88.44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267.76</v>
          </cell>
          <cell r="AR202">
            <v>3</v>
          </cell>
          <cell r="AS202">
            <v>6</v>
          </cell>
          <cell r="AT202">
            <v>78.760000000000005</v>
          </cell>
          <cell r="AU202">
            <v>0</v>
          </cell>
          <cell r="AV202">
            <v>225.73999999999998</v>
          </cell>
          <cell r="AW202">
            <v>45.02</v>
          </cell>
          <cell r="AX202">
            <v>6</v>
          </cell>
          <cell r="AY202">
            <v>276.76</v>
          </cell>
          <cell r="AZ202">
            <v>0.15168044435765585</v>
          </cell>
          <cell r="BA202">
            <v>6</v>
          </cell>
          <cell r="BB202">
            <v>144</v>
          </cell>
          <cell r="BC202">
            <v>3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6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89.88</v>
          </cell>
          <cell r="BY202">
            <v>89.44</v>
          </cell>
          <cell r="BZ202">
            <v>88.44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267.76</v>
          </cell>
          <cell r="CI202">
            <v>3</v>
          </cell>
          <cell r="CJ202">
            <v>6</v>
          </cell>
          <cell r="CK202">
            <v>78.760000000000005</v>
          </cell>
          <cell r="CL202">
            <v>0</v>
          </cell>
          <cell r="CM202">
            <v>221.99999999999997</v>
          </cell>
          <cell r="CN202">
            <v>48.760000000000005</v>
          </cell>
          <cell r="CO202">
            <v>6</v>
          </cell>
          <cell r="CP202">
            <v>276.76</v>
          </cell>
        </row>
        <row r="203">
          <cell r="B203" t="str">
            <v>0932048W</v>
          </cell>
          <cell r="C203" t="str">
            <v>LPO</v>
          </cell>
          <cell r="D203" t="str">
            <v>LPO</v>
          </cell>
          <cell r="E203" t="str">
            <v>BLAISE CENDRARS</v>
          </cell>
          <cell r="F203" t="str">
            <v>SEVRAN</v>
          </cell>
          <cell r="G203" t="str">
            <v>Sarah</v>
          </cell>
          <cell r="H203" t="str">
            <v>GUYOT</v>
          </cell>
          <cell r="I203" t="str">
            <v>01.57.02.65.12</v>
          </cell>
          <cell r="J203">
            <v>31</v>
          </cell>
          <cell r="K203">
            <v>965</v>
          </cell>
          <cell r="L203">
            <v>15</v>
          </cell>
          <cell r="M203">
            <v>0</v>
          </cell>
          <cell r="N203">
            <v>47.97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6</v>
          </cell>
          <cell r="U203">
            <v>3</v>
          </cell>
          <cell r="V203">
            <v>0</v>
          </cell>
          <cell r="W203">
            <v>385</v>
          </cell>
          <cell r="X203">
            <v>368</v>
          </cell>
          <cell r="Y203">
            <v>410.5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28</v>
          </cell>
          <cell r="AL203">
            <v>0</v>
          </cell>
          <cell r="AM203">
            <v>11</v>
          </cell>
          <cell r="AN203">
            <v>0</v>
          </cell>
          <cell r="AO203">
            <v>0</v>
          </cell>
          <cell r="AP203">
            <v>0</v>
          </cell>
          <cell r="AQ203">
            <v>1163.5</v>
          </cell>
          <cell r="AR203">
            <v>62.97</v>
          </cell>
          <cell r="AS203">
            <v>48</v>
          </cell>
          <cell r="AT203">
            <v>0</v>
          </cell>
          <cell r="AU203">
            <v>288</v>
          </cell>
          <cell r="AV203">
            <v>1055.5900000000001</v>
          </cell>
          <cell r="AW203">
            <v>196.88</v>
          </cell>
          <cell r="AX203">
            <v>22</v>
          </cell>
          <cell r="AY203">
            <v>1274.4700000000003</v>
          </cell>
          <cell r="AZ203">
            <v>0.15561288942787668</v>
          </cell>
          <cell r="BA203">
            <v>31</v>
          </cell>
          <cell r="BB203">
            <v>971</v>
          </cell>
          <cell r="BC203">
            <v>15</v>
          </cell>
          <cell r="BD203">
            <v>1</v>
          </cell>
          <cell r="BE203">
            <v>53.85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6</v>
          </cell>
          <cell r="BL203">
            <v>3</v>
          </cell>
          <cell r="BM203">
            <v>0</v>
          </cell>
          <cell r="BN203">
            <v>423.5</v>
          </cell>
          <cell r="BO203">
            <v>335</v>
          </cell>
          <cell r="BP203">
            <v>412.5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1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28</v>
          </cell>
          <cell r="CC203">
            <v>0</v>
          </cell>
          <cell r="CD203">
            <v>11</v>
          </cell>
          <cell r="CE203">
            <v>0</v>
          </cell>
          <cell r="CF203">
            <v>4</v>
          </cell>
          <cell r="CG203">
            <v>0</v>
          </cell>
          <cell r="CH203">
            <v>1172</v>
          </cell>
          <cell r="CI203">
            <v>69.849999999999994</v>
          </cell>
          <cell r="CJ203">
            <v>56</v>
          </cell>
          <cell r="CK203">
            <v>0</v>
          </cell>
          <cell r="CL203">
            <v>287</v>
          </cell>
          <cell r="CM203">
            <v>1065.7</v>
          </cell>
          <cell r="CN203">
            <v>210.15</v>
          </cell>
          <cell r="CO203">
            <v>18</v>
          </cell>
          <cell r="CP203">
            <v>1293.8500000000004</v>
          </cell>
        </row>
        <row r="204">
          <cell r="B204" t="str">
            <v>0932236A</v>
          </cell>
          <cell r="C204" t="str">
            <v>LP</v>
          </cell>
          <cell r="D204" t="str">
            <v>SEP</v>
          </cell>
          <cell r="E204" t="str">
            <v>LYCEE BLAISE CENDRARS</v>
          </cell>
          <cell r="F204" t="str">
            <v>SEVRAN</v>
          </cell>
          <cell r="G204" t="str">
            <v>Sarah</v>
          </cell>
          <cell r="H204" t="str">
            <v>GUYOT</v>
          </cell>
          <cell r="I204" t="str">
            <v>01.57.02.65.12</v>
          </cell>
          <cell r="J204">
            <v>11</v>
          </cell>
          <cell r="K204">
            <v>234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54</v>
          </cell>
          <cell r="AF204">
            <v>54</v>
          </cell>
          <cell r="AG204">
            <v>128.4</v>
          </cell>
          <cell r="AH204">
            <v>126.9</v>
          </cell>
          <cell r="AI204">
            <v>125.4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488.7</v>
          </cell>
          <cell r="AR204">
            <v>0</v>
          </cell>
          <cell r="AS204">
            <v>0</v>
          </cell>
          <cell r="AT204">
            <v>131.19999999999999</v>
          </cell>
          <cell r="AU204">
            <v>0</v>
          </cell>
          <cell r="AV204">
            <v>424.98</v>
          </cell>
          <cell r="AW204">
            <v>61.72</v>
          </cell>
          <cell r="AX204">
            <v>2</v>
          </cell>
          <cell r="AY204">
            <v>488.70000000000005</v>
          </cell>
          <cell r="AZ204">
            <v>0.11013564633101874</v>
          </cell>
          <cell r="BA204">
            <v>11</v>
          </cell>
          <cell r="BB204">
            <v>237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54</v>
          </cell>
          <cell r="BW204">
            <v>54</v>
          </cell>
          <cell r="BX204">
            <v>128.4</v>
          </cell>
          <cell r="BY204">
            <v>139.05000000000001</v>
          </cell>
          <cell r="BZ204">
            <v>125.4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4</v>
          </cell>
          <cell r="CG204">
            <v>0</v>
          </cell>
          <cell r="CH204">
            <v>500.84999999999997</v>
          </cell>
          <cell r="CI204">
            <v>0</v>
          </cell>
          <cell r="CJ204">
            <v>0</v>
          </cell>
          <cell r="CK204">
            <v>143.35</v>
          </cell>
          <cell r="CL204">
            <v>0</v>
          </cell>
          <cell r="CM204">
            <v>426.5</v>
          </cell>
          <cell r="CN204">
            <v>72.349999999999994</v>
          </cell>
          <cell r="CO204">
            <v>6</v>
          </cell>
          <cell r="CP204">
            <v>504.85</v>
          </cell>
        </row>
        <row r="205">
          <cell r="B205" t="str">
            <v>0930131M</v>
          </cell>
          <cell r="C205" t="str">
            <v>LP</v>
          </cell>
          <cell r="D205" t="str">
            <v>SEP</v>
          </cell>
          <cell r="E205" t="str">
            <v>LYCEE EUGENIE COTTON</v>
          </cell>
          <cell r="F205" t="str">
            <v>MONTREUIL</v>
          </cell>
          <cell r="G205" t="str">
            <v>Sarah</v>
          </cell>
          <cell r="H205" t="str">
            <v>GUYOT</v>
          </cell>
          <cell r="I205" t="str">
            <v>01.57.02.65.12</v>
          </cell>
          <cell r="J205">
            <v>19</v>
          </cell>
          <cell r="K205">
            <v>399</v>
          </cell>
          <cell r="L205">
            <v>9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2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37</v>
          </cell>
          <cell r="AF205">
            <v>37</v>
          </cell>
          <cell r="AG205">
            <v>214</v>
          </cell>
          <cell r="AH205">
            <v>243</v>
          </cell>
          <cell r="AI205">
            <v>251.25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782.25</v>
          </cell>
          <cell r="AR205">
            <v>9</v>
          </cell>
          <cell r="AS205">
            <v>2</v>
          </cell>
          <cell r="AT205">
            <v>173.25</v>
          </cell>
          <cell r="AU205">
            <v>0</v>
          </cell>
          <cell r="AV205">
            <v>698.84</v>
          </cell>
          <cell r="AW205">
            <v>93.41</v>
          </cell>
          <cell r="AX205">
            <v>1</v>
          </cell>
          <cell r="AY205">
            <v>793.25</v>
          </cell>
          <cell r="AZ205">
            <v>9.5004208172648139E-2</v>
          </cell>
          <cell r="BA205">
            <v>19</v>
          </cell>
          <cell r="BB205">
            <v>423</v>
          </cell>
          <cell r="BC205">
            <v>9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2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37</v>
          </cell>
          <cell r="BW205">
            <v>37</v>
          </cell>
          <cell r="BX205">
            <v>227.51</v>
          </cell>
          <cell r="BY205">
            <v>243</v>
          </cell>
          <cell r="BZ205">
            <v>251.25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795.76</v>
          </cell>
          <cell r="CI205">
            <v>9</v>
          </cell>
          <cell r="CJ205">
            <v>2</v>
          </cell>
          <cell r="CK205">
            <v>186.76</v>
          </cell>
          <cell r="CL205">
            <v>0</v>
          </cell>
          <cell r="CM205">
            <v>688</v>
          </cell>
          <cell r="CN205">
            <v>117.75999999999999</v>
          </cell>
          <cell r="CO205">
            <v>1</v>
          </cell>
          <cell r="CP205">
            <v>806.76</v>
          </cell>
        </row>
        <row r="206">
          <cell r="B206" t="str">
            <v>0932116V</v>
          </cell>
          <cell r="C206" t="str">
            <v>LPO</v>
          </cell>
          <cell r="D206" t="str">
            <v>LPO LY</v>
          </cell>
          <cell r="E206" t="str">
            <v>EUGENIE COTTON</v>
          </cell>
          <cell r="F206" t="str">
            <v>MONTREUIL</v>
          </cell>
          <cell r="G206" t="str">
            <v>Sarah</v>
          </cell>
          <cell r="H206" t="str">
            <v>GUYOT</v>
          </cell>
          <cell r="I206" t="str">
            <v>01.57.02.65.12</v>
          </cell>
          <cell r="J206">
            <v>21</v>
          </cell>
          <cell r="K206">
            <v>408</v>
          </cell>
          <cell r="L206">
            <v>0</v>
          </cell>
          <cell r="M206">
            <v>0</v>
          </cell>
          <cell r="N206">
            <v>15.07</v>
          </cell>
          <cell r="O206">
            <v>66.5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77</v>
          </cell>
          <cell r="X206">
            <v>131</v>
          </cell>
          <cell r="Y206">
            <v>131</v>
          </cell>
          <cell r="Z206">
            <v>266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2</v>
          </cell>
          <cell r="AL206">
            <v>0</v>
          </cell>
          <cell r="AM206">
            <v>5</v>
          </cell>
          <cell r="AN206">
            <v>0</v>
          </cell>
          <cell r="AO206">
            <v>0</v>
          </cell>
          <cell r="AP206">
            <v>0</v>
          </cell>
          <cell r="AQ206">
            <v>605</v>
          </cell>
          <cell r="AR206">
            <v>81.569999999999993</v>
          </cell>
          <cell r="AS206">
            <v>7</v>
          </cell>
          <cell r="AT206">
            <v>0</v>
          </cell>
          <cell r="AU206">
            <v>97</v>
          </cell>
          <cell r="AV206">
            <v>572</v>
          </cell>
          <cell r="AW206">
            <v>109.57</v>
          </cell>
          <cell r="AX206">
            <v>12</v>
          </cell>
          <cell r="AY206">
            <v>693.56999999999994</v>
          </cell>
          <cell r="AZ206">
            <v>0.16581001647016644</v>
          </cell>
          <cell r="BA206">
            <v>21</v>
          </cell>
          <cell r="BB206">
            <v>408</v>
          </cell>
          <cell r="BC206">
            <v>3</v>
          </cell>
          <cell r="BD206">
            <v>2</v>
          </cell>
          <cell r="BE206">
            <v>15.07</v>
          </cell>
          <cell r="BF206">
            <v>66.5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77</v>
          </cell>
          <cell r="BO206">
            <v>131</v>
          </cell>
          <cell r="BP206">
            <v>131</v>
          </cell>
          <cell r="BQ206">
            <v>266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2</v>
          </cell>
          <cell r="CC206">
            <v>0</v>
          </cell>
          <cell r="CD206">
            <v>5</v>
          </cell>
          <cell r="CE206">
            <v>0</v>
          </cell>
          <cell r="CF206">
            <v>0</v>
          </cell>
          <cell r="CG206">
            <v>0</v>
          </cell>
          <cell r="CH206">
            <v>605</v>
          </cell>
          <cell r="CI206">
            <v>86.57</v>
          </cell>
          <cell r="CJ206">
            <v>7</v>
          </cell>
          <cell r="CK206">
            <v>0</v>
          </cell>
          <cell r="CL206">
            <v>97</v>
          </cell>
          <cell r="CM206">
            <v>580.1</v>
          </cell>
          <cell r="CN206">
            <v>106.47</v>
          </cell>
          <cell r="CO206">
            <v>12</v>
          </cell>
          <cell r="CP206">
            <v>698.56999999999994</v>
          </cell>
        </row>
        <row r="207">
          <cell r="B207" t="str">
            <v>0931234L</v>
          </cell>
          <cell r="C207" t="str">
            <v>LP</v>
          </cell>
          <cell r="D207" t="str">
            <v>SEP</v>
          </cell>
          <cell r="E207" t="str">
            <v>LYCEE EUGENE HENAFF</v>
          </cell>
          <cell r="F207" t="str">
            <v>BAGNOLET</v>
          </cell>
          <cell r="G207" t="str">
            <v>Sarah</v>
          </cell>
          <cell r="H207" t="str">
            <v>GUYOT</v>
          </cell>
          <cell r="I207" t="str">
            <v>01.57.02.65.12</v>
          </cell>
          <cell r="J207">
            <v>26</v>
          </cell>
          <cell r="K207">
            <v>534</v>
          </cell>
          <cell r="L207">
            <v>12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4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22</v>
          </cell>
          <cell r="AE207">
            <v>145</v>
          </cell>
          <cell r="AF207">
            <v>145</v>
          </cell>
          <cell r="AG207">
            <v>219.41</v>
          </cell>
          <cell r="AH207">
            <v>229.2</v>
          </cell>
          <cell r="AI207">
            <v>222.69</v>
          </cell>
          <cell r="AJ207">
            <v>125.24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1107.54</v>
          </cell>
          <cell r="AR207">
            <v>12</v>
          </cell>
          <cell r="AS207">
            <v>5</v>
          </cell>
          <cell r="AT207">
            <v>255.66</v>
          </cell>
          <cell r="AU207">
            <v>0</v>
          </cell>
          <cell r="AV207">
            <v>991.42</v>
          </cell>
          <cell r="AW207">
            <v>124.12</v>
          </cell>
          <cell r="AX207">
            <v>9</v>
          </cell>
          <cell r="AY207">
            <v>1124.54</v>
          </cell>
          <cell r="AZ207">
            <v>0.11492355838512215</v>
          </cell>
          <cell r="BA207">
            <v>26</v>
          </cell>
          <cell r="BB207">
            <v>534</v>
          </cell>
          <cell r="BC207">
            <v>12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4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33</v>
          </cell>
          <cell r="BV207">
            <v>145</v>
          </cell>
          <cell r="BW207">
            <v>145</v>
          </cell>
          <cell r="BX207">
            <v>219.41</v>
          </cell>
          <cell r="BY207">
            <v>229.2</v>
          </cell>
          <cell r="BZ207">
            <v>222.69</v>
          </cell>
          <cell r="CA207">
            <v>125.24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9</v>
          </cell>
          <cell r="CG207">
            <v>0</v>
          </cell>
          <cell r="CH207">
            <v>1118.54</v>
          </cell>
          <cell r="CI207">
            <v>12</v>
          </cell>
          <cell r="CJ207">
            <v>5</v>
          </cell>
          <cell r="CK207">
            <v>255.66</v>
          </cell>
          <cell r="CL207">
            <v>0</v>
          </cell>
          <cell r="CM207">
            <v>985</v>
          </cell>
          <cell r="CN207">
            <v>141.54</v>
          </cell>
          <cell r="CO207">
            <v>18</v>
          </cell>
          <cell r="CP207">
            <v>1144.54</v>
          </cell>
        </row>
        <row r="208">
          <cell r="B208" t="str">
            <v>0932119Y</v>
          </cell>
          <cell r="C208" t="str">
            <v>LPO</v>
          </cell>
          <cell r="D208" t="str">
            <v>LPO LY</v>
          </cell>
          <cell r="E208" t="str">
            <v>EUGENE HENAFF</v>
          </cell>
          <cell r="F208" t="str">
            <v>BAGNOLET</v>
          </cell>
          <cell r="G208" t="str">
            <v>Sarah</v>
          </cell>
          <cell r="H208" t="str">
            <v>GUYOT</v>
          </cell>
          <cell r="I208" t="str">
            <v>01.57.02.65.12</v>
          </cell>
          <cell r="J208">
            <v>22</v>
          </cell>
          <cell r="K208">
            <v>660</v>
          </cell>
          <cell r="L208">
            <v>3</v>
          </cell>
          <cell r="M208">
            <v>0</v>
          </cell>
          <cell r="N208">
            <v>37.36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308</v>
          </cell>
          <cell r="X208">
            <v>266</v>
          </cell>
          <cell r="Y208">
            <v>272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6</v>
          </cell>
          <cell r="AL208">
            <v>0</v>
          </cell>
          <cell r="AM208">
            <v>15</v>
          </cell>
          <cell r="AN208">
            <v>0</v>
          </cell>
          <cell r="AO208">
            <v>0</v>
          </cell>
          <cell r="AP208">
            <v>0</v>
          </cell>
          <cell r="AQ208">
            <v>846</v>
          </cell>
          <cell r="AR208">
            <v>40.36</v>
          </cell>
          <cell r="AS208">
            <v>21</v>
          </cell>
          <cell r="AT208">
            <v>0</v>
          </cell>
          <cell r="AU208">
            <v>223</v>
          </cell>
          <cell r="AV208">
            <v>776.46</v>
          </cell>
          <cell r="AW208">
            <v>109.9</v>
          </cell>
          <cell r="AX208">
            <v>21</v>
          </cell>
          <cell r="AY208">
            <v>907.36</v>
          </cell>
          <cell r="AZ208">
            <v>0.12066072421340551</v>
          </cell>
          <cell r="BA208">
            <v>22</v>
          </cell>
          <cell r="BB208">
            <v>660</v>
          </cell>
          <cell r="BC208">
            <v>3</v>
          </cell>
          <cell r="BD208">
            <v>0</v>
          </cell>
          <cell r="BE208">
            <v>37.36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308</v>
          </cell>
          <cell r="BO208">
            <v>266</v>
          </cell>
          <cell r="BP208">
            <v>272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6</v>
          </cell>
          <cell r="CC208">
            <v>0</v>
          </cell>
          <cell r="CD208">
            <v>15</v>
          </cell>
          <cell r="CE208">
            <v>0</v>
          </cell>
          <cell r="CF208">
            <v>-6</v>
          </cell>
          <cell r="CG208">
            <v>0</v>
          </cell>
          <cell r="CH208">
            <v>846</v>
          </cell>
          <cell r="CI208">
            <v>40.36</v>
          </cell>
          <cell r="CJ208">
            <v>24</v>
          </cell>
          <cell r="CK208">
            <v>0</v>
          </cell>
          <cell r="CL208">
            <v>223</v>
          </cell>
          <cell r="CM208">
            <v>775.15000000000009</v>
          </cell>
          <cell r="CN208">
            <v>114.21000000000001</v>
          </cell>
          <cell r="CO208">
            <v>12</v>
          </cell>
          <cell r="CP208">
            <v>901.36</v>
          </cell>
        </row>
        <row r="209">
          <cell r="B209" t="str">
            <v>0931386B</v>
          </cell>
          <cell r="C209" t="str">
            <v>LP</v>
          </cell>
          <cell r="D209" t="str">
            <v>SEP</v>
          </cell>
          <cell r="E209" t="str">
            <v>LYCEE HENRI SELLIER</v>
          </cell>
          <cell r="F209" t="str">
            <v>LIVRY GARGAN</v>
          </cell>
          <cell r="G209" t="str">
            <v>Sarah</v>
          </cell>
          <cell r="H209" t="str">
            <v>GUYOT</v>
          </cell>
          <cell r="I209" t="str">
            <v>01.57.02.65.12</v>
          </cell>
          <cell r="J209">
            <v>18</v>
          </cell>
          <cell r="K209">
            <v>474</v>
          </cell>
          <cell r="L209">
            <v>6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6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24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240.44</v>
          </cell>
          <cell r="AH209">
            <v>237.38</v>
          </cell>
          <cell r="AI209">
            <v>232.97</v>
          </cell>
          <cell r="AJ209">
            <v>54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788.79</v>
          </cell>
          <cell r="AR209">
            <v>6</v>
          </cell>
          <cell r="AS209">
            <v>6</v>
          </cell>
          <cell r="AT209">
            <v>238.29</v>
          </cell>
          <cell r="AU209">
            <v>0</v>
          </cell>
          <cell r="AV209">
            <v>675.19999999999993</v>
          </cell>
          <cell r="AW209">
            <v>114.59</v>
          </cell>
          <cell r="AX209">
            <v>11</v>
          </cell>
          <cell r="AY209">
            <v>800.79</v>
          </cell>
          <cell r="AZ209">
            <v>0.1364928731804298</v>
          </cell>
          <cell r="BA209">
            <v>19</v>
          </cell>
          <cell r="BB209">
            <v>486</v>
          </cell>
          <cell r="BC209">
            <v>6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6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24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247.76</v>
          </cell>
          <cell r="BY209">
            <v>237.38</v>
          </cell>
          <cell r="BZ209">
            <v>232.97</v>
          </cell>
          <cell r="CA209">
            <v>75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796.11</v>
          </cell>
          <cell r="CI209">
            <v>6</v>
          </cell>
          <cell r="CJ209">
            <v>6</v>
          </cell>
          <cell r="CK209">
            <v>245.60999999999999</v>
          </cell>
          <cell r="CL209">
            <v>0</v>
          </cell>
          <cell r="CM209">
            <v>680.99999999999989</v>
          </cell>
          <cell r="CN209">
            <v>137.11000000000001</v>
          </cell>
          <cell r="CO209">
            <v>11</v>
          </cell>
          <cell r="CP209">
            <v>829.11</v>
          </cell>
        </row>
        <row r="210">
          <cell r="B210" t="str">
            <v>0932120Z</v>
          </cell>
          <cell r="C210" t="str">
            <v>LPO</v>
          </cell>
          <cell r="D210" t="str">
            <v>LPO</v>
          </cell>
          <cell r="E210" t="str">
            <v>HENRI SELLIER</v>
          </cell>
          <cell r="F210" t="str">
            <v>LIVRY GARGAN</v>
          </cell>
          <cell r="G210" t="str">
            <v>Sarah</v>
          </cell>
          <cell r="H210" t="str">
            <v>GUYOT</v>
          </cell>
          <cell r="I210" t="str">
            <v>01.57.02.65.12</v>
          </cell>
          <cell r="J210">
            <v>20</v>
          </cell>
          <cell r="K210">
            <v>554</v>
          </cell>
          <cell r="L210">
            <v>6</v>
          </cell>
          <cell r="M210">
            <v>0</v>
          </cell>
          <cell r="N210">
            <v>26.38</v>
          </cell>
          <cell r="O210">
            <v>26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6</v>
          </cell>
          <cell r="V210">
            <v>0</v>
          </cell>
          <cell r="W210">
            <v>269.5</v>
          </cell>
          <cell r="X210">
            <v>187</v>
          </cell>
          <cell r="Y210">
            <v>199</v>
          </cell>
          <cell r="Z210">
            <v>104</v>
          </cell>
          <cell r="AA210">
            <v>0</v>
          </cell>
          <cell r="AB210">
            <v>0</v>
          </cell>
          <cell r="AC210">
            <v>0</v>
          </cell>
          <cell r="AD210">
            <v>22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10</v>
          </cell>
          <cell r="AL210">
            <v>0</v>
          </cell>
          <cell r="AM210">
            <v>13</v>
          </cell>
          <cell r="AN210">
            <v>0</v>
          </cell>
          <cell r="AO210">
            <v>0</v>
          </cell>
          <cell r="AP210">
            <v>0</v>
          </cell>
          <cell r="AQ210">
            <v>780.5</v>
          </cell>
          <cell r="AR210">
            <v>64.38</v>
          </cell>
          <cell r="AS210">
            <v>30</v>
          </cell>
          <cell r="AT210">
            <v>0</v>
          </cell>
          <cell r="AU210">
            <v>170</v>
          </cell>
          <cell r="AV210">
            <v>726.22</v>
          </cell>
          <cell r="AW210">
            <v>128.66</v>
          </cell>
          <cell r="AX210">
            <v>14</v>
          </cell>
          <cell r="AY210">
            <v>868.88</v>
          </cell>
          <cell r="AZ210">
            <v>0.14092319213853216</v>
          </cell>
          <cell r="BA210">
            <v>20</v>
          </cell>
          <cell r="BB210">
            <v>554</v>
          </cell>
          <cell r="BC210">
            <v>6</v>
          </cell>
          <cell r="BD210">
            <v>2</v>
          </cell>
          <cell r="BE210">
            <v>27.099999999999998</v>
          </cell>
          <cell r="BF210">
            <v>26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6</v>
          </cell>
          <cell r="BM210">
            <v>0</v>
          </cell>
          <cell r="BN210">
            <v>269.5</v>
          </cell>
          <cell r="BO210">
            <v>187</v>
          </cell>
          <cell r="BP210">
            <v>209</v>
          </cell>
          <cell r="BQ210">
            <v>104</v>
          </cell>
          <cell r="BR210">
            <v>0</v>
          </cell>
          <cell r="BS210">
            <v>0</v>
          </cell>
          <cell r="BT210">
            <v>0</v>
          </cell>
          <cell r="BU210">
            <v>27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10</v>
          </cell>
          <cell r="CC210">
            <v>0</v>
          </cell>
          <cell r="CD210">
            <v>13</v>
          </cell>
          <cell r="CE210">
            <v>0</v>
          </cell>
          <cell r="CF210">
            <v>0</v>
          </cell>
          <cell r="CG210">
            <v>0</v>
          </cell>
          <cell r="CH210">
            <v>795.5</v>
          </cell>
          <cell r="CI210">
            <v>67.099999999999994</v>
          </cell>
          <cell r="CJ210">
            <v>30</v>
          </cell>
          <cell r="CK210">
            <v>0</v>
          </cell>
          <cell r="CL210">
            <v>170</v>
          </cell>
          <cell r="CM210">
            <v>739.80000000000007</v>
          </cell>
          <cell r="CN210">
            <v>132.79999999999998</v>
          </cell>
          <cell r="CO210">
            <v>14</v>
          </cell>
          <cell r="CP210">
            <v>886.6</v>
          </cell>
        </row>
        <row r="211">
          <cell r="B211" t="str">
            <v>0930142Z</v>
          </cell>
          <cell r="C211" t="str">
            <v>LP</v>
          </cell>
          <cell r="D211" t="str">
            <v>SEP</v>
          </cell>
          <cell r="E211" t="str">
            <v>LYCEE BLAISE PASCAL</v>
          </cell>
          <cell r="F211" t="str">
            <v>VILLEMOMBLE</v>
          </cell>
          <cell r="G211" t="str">
            <v>Sarah</v>
          </cell>
          <cell r="H211" t="str">
            <v>GUYOT</v>
          </cell>
          <cell r="I211" t="str">
            <v>01.57.02.65.12</v>
          </cell>
          <cell r="J211">
            <v>10</v>
          </cell>
          <cell r="K211">
            <v>234</v>
          </cell>
          <cell r="L211">
            <v>3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6</v>
          </cell>
          <cell r="U211">
            <v>9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144.6</v>
          </cell>
          <cell r="AH211">
            <v>143.1</v>
          </cell>
          <cell r="AI211">
            <v>137.55000000000001</v>
          </cell>
          <cell r="AJ211">
            <v>27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452.5</v>
          </cell>
          <cell r="AR211">
            <v>3</v>
          </cell>
          <cell r="AS211">
            <v>15</v>
          </cell>
          <cell r="AT211">
            <v>141.75</v>
          </cell>
          <cell r="AU211">
            <v>0</v>
          </cell>
          <cell r="AV211">
            <v>414.46</v>
          </cell>
          <cell r="AW211">
            <v>50.79</v>
          </cell>
          <cell r="AX211">
            <v>5</v>
          </cell>
          <cell r="AY211">
            <v>470.25</v>
          </cell>
          <cell r="AZ211">
            <v>0.10591978394315751</v>
          </cell>
          <cell r="BA211">
            <v>10</v>
          </cell>
          <cell r="BB211">
            <v>234</v>
          </cell>
          <cell r="BC211">
            <v>6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6</v>
          </cell>
          <cell r="BL211">
            <v>9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144.6</v>
          </cell>
          <cell r="BY211">
            <v>143.1</v>
          </cell>
          <cell r="BZ211">
            <v>137.55000000000001</v>
          </cell>
          <cell r="CA211">
            <v>27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452.5</v>
          </cell>
          <cell r="CI211">
            <v>6</v>
          </cell>
          <cell r="CJ211">
            <v>15</v>
          </cell>
          <cell r="CK211">
            <v>141.75</v>
          </cell>
          <cell r="CL211">
            <v>0</v>
          </cell>
          <cell r="CM211">
            <v>419</v>
          </cell>
          <cell r="CN211">
            <v>49.25</v>
          </cell>
          <cell r="CO211">
            <v>5</v>
          </cell>
          <cell r="CP211">
            <v>473.25</v>
          </cell>
        </row>
        <row r="212">
          <cell r="B212" t="str">
            <v>0932221J</v>
          </cell>
          <cell r="C212" t="str">
            <v>LPO</v>
          </cell>
          <cell r="D212" t="str">
            <v>LPO</v>
          </cell>
          <cell r="E212" t="str">
            <v>BLAISE PASCAL</v>
          </cell>
          <cell r="F212" t="str">
            <v>VILLEMOMBLE</v>
          </cell>
          <cell r="G212" t="str">
            <v>Sarah</v>
          </cell>
          <cell r="H212" t="str">
            <v>GUYOT</v>
          </cell>
          <cell r="I212" t="str">
            <v>01.57.02.65.12</v>
          </cell>
          <cell r="J212">
            <v>5</v>
          </cell>
          <cell r="K212">
            <v>132</v>
          </cell>
          <cell r="L212">
            <v>0</v>
          </cell>
          <cell r="M212">
            <v>0</v>
          </cell>
          <cell r="N212">
            <v>6.31</v>
          </cell>
          <cell r="O212">
            <v>17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38.5</v>
          </cell>
          <cell r="X212">
            <v>40</v>
          </cell>
          <cell r="Y212">
            <v>40</v>
          </cell>
          <cell r="Z212">
            <v>68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6</v>
          </cell>
          <cell r="AL212">
            <v>0</v>
          </cell>
          <cell r="AM212">
            <v>8</v>
          </cell>
          <cell r="AN212">
            <v>0</v>
          </cell>
          <cell r="AO212">
            <v>0</v>
          </cell>
          <cell r="AP212">
            <v>0</v>
          </cell>
          <cell r="AQ212">
            <v>186.5</v>
          </cell>
          <cell r="AR212">
            <v>23.31</v>
          </cell>
          <cell r="AS212">
            <v>14</v>
          </cell>
          <cell r="AT212">
            <v>0</v>
          </cell>
          <cell r="AU212">
            <v>34</v>
          </cell>
          <cell r="AV212">
            <v>204.48</v>
          </cell>
          <cell r="AW212">
            <v>14.33</v>
          </cell>
          <cell r="AX212">
            <v>5</v>
          </cell>
          <cell r="AY212">
            <v>223.81</v>
          </cell>
          <cell r="AZ212">
            <v>6.9084815625267054E-2</v>
          </cell>
          <cell r="BA212">
            <v>5</v>
          </cell>
          <cell r="BB212">
            <v>132</v>
          </cell>
          <cell r="BC212">
            <v>0</v>
          </cell>
          <cell r="BD212">
            <v>1</v>
          </cell>
          <cell r="BE212">
            <v>6.31</v>
          </cell>
          <cell r="BF212">
            <v>17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38.5</v>
          </cell>
          <cell r="BO212">
            <v>40</v>
          </cell>
          <cell r="BP212">
            <v>40</v>
          </cell>
          <cell r="BQ212">
            <v>68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6</v>
          </cell>
          <cell r="CC212">
            <v>0</v>
          </cell>
          <cell r="CD212">
            <v>8</v>
          </cell>
          <cell r="CE212">
            <v>0</v>
          </cell>
          <cell r="CF212">
            <v>0</v>
          </cell>
          <cell r="CG212">
            <v>0</v>
          </cell>
          <cell r="CH212">
            <v>186.5</v>
          </cell>
          <cell r="CI212">
            <v>24.31</v>
          </cell>
          <cell r="CJ212">
            <v>14</v>
          </cell>
          <cell r="CK212">
            <v>0</v>
          </cell>
          <cell r="CL212">
            <v>34</v>
          </cell>
          <cell r="CM212">
            <v>203.78</v>
          </cell>
          <cell r="CN212">
            <v>16.03</v>
          </cell>
          <cell r="CO212">
            <v>5</v>
          </cell>
          <cell r="CP212">
            <v>224.81</v>
          </cell>
        </row>
        <row r="213">
          <cell r="B213" t="str">
            <v>0930832Z</v>
          </cell>
          <cell r="C213" t="str">
            <v>LP</v>
          </cell>
          <cell r="D213" t="str">
            <v>SEP</v>
          </cell>
          <cell r="E213" t="str">
            <v>LYCEE RENE CASSIN</v>
          </cell>
          <cell r="F213" t="str">
            <v>LE RAINCY</v>
          </cell>
          <cell r="G213" t="str">
            <v>Sarah</v>
          </cell>
          <cell r="H213" t="str">
            <v>GUYOT</v>
          </cell>
          <cell r="I213" t="str">
            <v>01.57.02.65.12</v>
          </cell>
          <cell r="J213">
            <v>13</v>
          </cell>
          <cell r="K213">
            <v>285</v>
          </cell>
          <cell r="L213">
            <v>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54</v>
          </cell>
          <cell r="AF213">
            <v>54</v>
          </cell>
          <cell r="AG213">
            <v>126.38</v>
          </cell>
          <cell r="AH213">
            <v>174.6</v>
          </cell>
          <cell r="AI213">
            <v>172.6</v>
          </cell>
          <cell r="AJ213">
            <v>0</v>
          </cell>
          <cell r="AK213">
            <v>0</v>
          </cell>
          <cell r="AL213">
            <v>0</v>
          </cell>
          <cell r="AM213">
            <v>4</v>
          </cell>
          <cell r="AN213">
            <v>0</v>
          </cell>
          <cell r="AO213">
            <v>0</v>
          </cell>
          <cell r="AP213">
            <v>0</v>
          </cell>
          <cell r="AQ213">
            <v>581.58000000000004</v>
          </cell>
          <cell r="AR213">
            <v>6</v>
          </cell>
          <cell r="AS213">
            <v>4</v>
          </cell>
          <cell r="AT213">
            <v>0</v>
          </cell>
          <cell r="AU213">
            <v>0</v>
          </cell>
          <cell r="AV213">
            <v>513.26</v>
          </cell>
          <cell r="AW213">
            <v>73.319999999999993</v>
          </cell>
          <cell r="AX213">
            <v>5</v>
          </cell>
          <cell r="AY213">
            <v>591.57999999999993</v>
          </cell>
          <cell r="AZ213">
            <v>0.11845440009219674</v>
          </cell>
          <cell r="BA213">
            <v>13</v>
          </cell>
          <cell r="BB213">
            <v>285</v>
          </cell>
          <cell r="BC213">
            <v>6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54</v>
          </cell>
          <cell r="BW213">
            <v>54</v>
          </cell>
          <cell r="BX213">
            <v>126.38</v>
          </cell>
          <cell r="BY213">
            <v>174.6</v>
          </cell>
          <cell r="BZ213">
            <v>172.6</v>
          </cell>
          <cell r="CA213">
            <v>0</v>
          </cell>
          <cell r="CB213">
            <v>0</v>
          </cell>
          <cell r="CC213">
            <v>0</v>
          </cell>
          <cell r="CD213">
            <v>4</v>
          </cell>
          <cell r="CE213">
            <v>0</v>
          </cell>
          <cell r="CF213">
            <v>0</v>
          </cell>
          <cell r="CG213">
            <v>0</v>
          </cell>
          <cell r="CH213">
            <v>581.58000000000004</v>
          </cell>
          <cell r="CI213">
            <v>6</v>
          </cell>
          <cell r="CJ213">
            <v>4</v>
          </cell>
          <cell r="CK213">
            <v>0</v>
          </cell>
          <cell r="CL213">
            <v>0</v>
          </cell>
          <cell r="CM213">
            <v>501</v>
          </cell>
          <cell r="CN213">
            <v>84.58</v>
          </cell>
          <cell r="CO213">
            <v>6</v>
          </cell>
          <cell r="CP213">
            <v>591.57999999999993</v>
          </cell>
        </row>
        <row r="214">
          <cell r="B214" t="str">
            <v>0932222K</v>
          </cell>
          <cell r="C214" t="str">
            <v>LPO</v>
          </cell>
          <cell r="D214" t="str">
            <v>LPO</v>
          </cell>
          <cell r="E214" t="str">
            <v>RENE CASSIN</v>
          </cell>
          <cell r="F214" t="str">
            <v>LE RAINCY</v>
          </cell>
          <cell r="G214" t="str">
            <v>Sarah</v>
          </cell>
          <cell r="H214" t="str">
            <v>GUYOT</v>
          </cell>
          <cell r="I214" t="str">
            <v>01.57.02.65.12</v>
          </cell>
          <cell r="J214">
            <v>7</v>
          </cell>
          <cell r="K214">
            <v>168</v>
          </cell>
          <cell r="L214">
            <v>0</v>
          </cell>
          <cell r="M214">
            <v>0</v>
          </cell>
          <cell r="N214">
            <v>11.51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115.5</v>
          </cell>
          <cell r="X214">
            <v>87</v>
          </cell>
          <cell r="Y214">
            <v>86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5</v>
          </cell>
          <cell r="AL214">
            <v>0</v>
          </cell>
          <cell r="AM214">
            <v>6</v>
          </cell>
          <cell r="AN214">
            <v>0</v>
          </cell>
          <cell r="AO214">
            <v>0</v>
          </cell>
          <cell r="AP214">
            <v>0</v>
          </cell>
          <cell r="AQ214">
            <v>288.5</v>
          </cell>
          <cell r="AR214">
            <v>11.51</v>
          </cell>
          <cell r="AS214">
            <v>11</v>
          </cell>
          <cell r="AT214">
            <v>0</v>
          </cell>
          <cell r="AU214">
            <v>0</v>
          </cell>
          <cell r="AV214">
            <v>266.16999999999996</v>
          </cell>
          <cell r="AW214">
            <v>38.840000000000003</v>
          </cell>
          <cell r="AX214">
            <v>6</v>
          </cell>
          <cell r="AY214">
            <v>311.01</v>
          </cell>
          <cell r="AZ214">
            <v>0.15456414010586778</v>
          </cell>
          <cell r="BA214">
            <v>8</v>
          </cell>
          <cell r="BB214">
            <v>192</v>
          </cell>
          <cell r="BC214">
            <v>3</v>
          </cell>
          <cell r="BD214">
            <v>2</v>
          </cell>
          <cell r="BE214">
            <v>11.51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154</v>
          </cell>
          <cell r="BO214">
            <v>87</v>
          </cell>
          <cell r="BP214">
            <v>86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5</v>
          </cell>
          <cell r="CC214">
            <v>0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327</v>
          </cell>
          <cell r="CI214">
            <v>16.509999999999998</v>
          </cell>
          <cell r="CJ214">
            <v>11</v>
          </cell>
          <cell r="CK214">
            <v>0</v>
          </cell>
          <cell r="CL214">
            <v>12</v>
          </cell>
          <cell r="CM214">
            <v>283.64999999999998</v>
          </cell>
          <cell r="CN214">
            <v>64.36</v>
          </cell>
          <cell r="CO214">
            <v>6.5</v>
          </cell>
          <cell r="CP214">
            <v>354.51</v>
          </cell>
        </row>
        <row r="215">
          <cell r="B215" t="str">
            <v>0931571C</v>
          </cell>
          <cell r="C215" t="str">
            <v>LP</v>
          </cell>
          <cell r="D215" t="str">
            <v>SEP</v>
          </cell>
          <cell r="E215" t="str">
            <v>LYCEE GEORGES BRASSENS</v>
          </cell>
          <cell r="F215" t="str">
            <v>VILLEPINTE</v>
          </cell>
          <cell r="G215" t="str">
            <v>Sarah</v>
          </cell>
          <cell r="H215" t="str">
            <v>GUYOT</v>
          </cell>
          <cell r="I215" t="str">
            <v>01.57.02.65.12</v>
          </cell>
          <cell r="J215">
            <v>27</v>
          </cell>
          <cell r="K215">
            <v>630</v>
          </cell>
          <cell r="L215">
            <v>9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4</v>
          </cell>
          <cell r="U215">
            <v>0</v>
          </cell>
          <cell r="V215">
            <v>39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35</v>
          </cell>
          <cell r="AD215">
            <v>22</v>
          </cell>
          <cell r="AE215">
            <v>108</v>
          </cell>
          <cell r="AF215">
            <v>108</v>
          </cell>
          <cell r="AG215">
            <v>270.75</v>
          </cell>
          <cell r="AH215">
            <v>323.26</v>
          </cell>
          <cell r="AI215">
            <v>267</v>
          </cell>
          <cell r="AJ215">
            <v>0</v>
          </cell>
          <cell r="AK215">
            <v>12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1172.01</v>
          </cell>
          <cell r="AR215">
            <v>9</v>
          </cell>
          <cell r="AS215">
            <v>17</v>
          </cell>
          <cell r="AT215">
            <v>322.25</v>
          </cell>
          <cell r="AU215">
            <v>0</v>
          </cell>
          <cell r="AV215">
            <v>970.64</v>
          </cell>
          <cell r="AW215">
            <v>212.37</v>
          </cell>
          <cell r="AX215">
            <v>15</v>
          </cell>
          <cell r="AY215">
            <v>1198.01</v>
          </cell>
          <cell r="AZ215">
            <v>0.14705897485848993</v>
          </cell>
          <cell r="BA215">
            <v>28</v>
          </cell>
          <cell r="BB215">
            <v>654</v>
          </cell>
          <cell r="BC215">
            <v>9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4</v>
          </cell>
          <cell r="BL215">
            <v>0</v>
          </cell>
          <cell r="BM215">
            <v>39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35</v>
          </cell>
          <cell r="BU215">
            <v>31</v>
          </cell>
          <cell r="BV215">
            <v>108</v>
          </cell>
          <cell r="BW215">
            <v>108</v>
          </cell>
          <cell r="BX215">
            <v>318.5</v>
          </cell>
          <cell r="BY215">
            <v>323.26</v>
          </cell>
          <cell r="BZ215">
            <v>267</v>
          </cell>
          <cell r="CA215">
            <v>0</v>
          </cell>
          <cell r="CB215">
            <v>12</v>
          </cell>
          <cell r="CC215">
            <v>0</v>
          </cell>
          <cell r="CD215">
            <v>0</v>
          </cell>
          <cell r="CE215">
            <v>0</v>
          </cell>
          <cell r="CF215">
            <v>13</v>
          </cell>
          <cell r="CG215">
            <v>0</v>
          </cell>
          <cell r="CH215">
            <v>1228.76</v>
          </cell>
          <cell r="CI215">
            <v>9</v>
          </cell>
          <cell r="CJ215">
            <v>30</v>
          </cell>
          <cell r="CK215">
            <v>338</v>
          </cell>
          <cell r="CL215">
            <v>0</v>
          </cell>
          <cell r="CM215">
            <v>968</v>
          </cell>
          <cell r="CN215">
            <v>289.76</v>
          </cell>
          <cell r="CO215">
            <v>10</v>
          </cell>
          <cell r="CP215">
            <v>1267.76</v>
          </cell>
        </row>
        <row r="216">
          <cell r="B216" t="str">
            <v>0932260B</v>
          </cell>
          <cell r="C216" t="str">
            <v>LPO</v>
          </cell>
          <cell r="D216" t="str">
            <v>LPO LY</v>
          </cell>
          <cell r="E216" t="str">
            <v>GEORGES BRASSENS</v>
          </cell>
          <cell r="F216" t="str">
            <v>VILLEPINTE</v>
          </cell>
          <cell r="G216" t="str">
            <v>Sarah</v>
          </cell>
          <cell r="H216" t="str">
            <v>GUYOT</v>
          </cell>
          <cell r="I216" t="str">
            <v>01.57.02.65.12</v>
          </cell>
          <cell r="J216">
            <v>7</v>
          </cell>
          <cell r="K216">
            <v>168</v>
          </cell>
          <cell r="L216">
            <v>0</v>
          </cell>
          <cell r="M216">
            <v>0</v>
          </cell>
          <cell r="N216">
            <v>8.82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115.5</v>
          </cell>
          <cell r="X216">
            <v>72</v>
          </cell>
          <cell r="Y216">
            <v>72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15</v>
          </cell>
          <cell r="AN216">
            <v>0</v>
          </cell>
          <cell r="AO216">
            <v>0</v>
          </cell>
          <cell r="AP216">
            <v>0</v>
          </cell>
          <cell r="AQ216">
            <v>259.5</v>
          </cell>
          <cell r="AR216">
            <v>8.82</v>
          </cell>
          <cell r="AS216">
            <v>15</v>
          </cell>
          <cell r="AT216">
            <v>0</v>
          </cell>
          <cell r="AU216">
            <v>64</v>
          </cell>
          <cell r="AV216">
            <v>241.17</v>
          </cell>
          <cell r="AW216">
            <v>39.15</v>
          </cell>
          <cell r="AX216">
            <v>3</v>
          </cell>
          <cell r="AY216">
            <v>283.32</v>
          </cell>
          <cell r="AZ216">
            <v>0.13699029593600348</v>
          </cell>
          <cell r="BA216">
            <v>9</v>
          </cell>
          <cell r="BB216">
            <v>216</v>
          </cell>
          <cell r="BC216">
            <v>3</v>
          </cell>
          <cell r="BD216">
            <v>2</v>
          </cell>
          <cell r="BE216">
            <v>11.030000000000001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154</v>
          </cell>
          <cell r="BO216">
            <v>72</v>
          </cell>
          <cell r="BP216">
            <v>108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15</v>
          </cell>
          <cell r="CE216">
            <v>0</v>
          </cell>
          <cell r="CF216">
            <v>-13</v>
          </cell>
          <cell r="CG216">
            <v>0</v>
          </cell>
          <cell r="CH216">
            <v>334</v>
          </cell>
          <cell r="CI216">
            <v>16.03</v>
          </cell>
          <cell r="CJ216">
            <v>2</v>
          </cell>
          <cell r="CK216">
            <v>0</v>
          </cell>
          <cell r="CL216">
            <v>83</v>
          </cell>
          <cell r="CM216">
            <v>283.60000000000002</v>
          </cell>
          <cell r="CN216">
            <v>65.430000000000007</v>
          </cell>
          <cell r="CO216">
            <v>3</v>
          </cell>
          <cell r="CP216">
            <v>352.03</v>
          </cell>
        </row>
        <row r="217">
          <cell r="B217" t="str">
            <v>0930137U</v>
          </cell>
          <cell r="C217" t="str">
            <v>LP</v>
          </cell>
          <cell r="D217" t="str">
            <v>SEP</v>
          </cell>
          <cell r="E217" t="str">
            <v>LYCEE LIBERTE</v>
          </cell>
          <cell r="F217" t="str">
            <v>ROMAINVILLE</v>
          </cell>
          <cell r="G217" t="str">
            <v>Sarah</v>
          </cell>
          <cell r="H217" t="str">
            <v>GUYOT</v>
          </cell>
          <cell r="I217" t="str">
            <v>01.57.02.65.12</v>
          </cell>
          <cell r="J217">
            <v>15</v>
          </cell>
          <cell r="K217">
            <v>384</v>
          </cell>
          <cell r="L217">
            <v>6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108</v>
          </cell>
          <cell r="AF217">
            <v>108</v>
          </cell>
          <cell r="AG217">
            <v>135.5</v>
          </cell>
          <cell r="AH217">
            <v>140</v>
          </cell>
          <cell r="AI217">
            <v>136.97999999999999</v>
          </cell>
          <cell r="AJ217">
            <v>54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682.48</v>
          </cell>
          <cell r="AR217">
            <v>6</v>
          </cell>
          <cell r="AS217">
            <v>0</v>
          </cell>
          <cell r="AT217">
            <v>197.48</v>
          </cell>
          <cell r="AU217">
            <v>0</v>
          </cell>
          <cell r="AV217">
            <v>615.23</v>
          </cell>
          <cell r="AW217">
            <v>62.25</v>
          </cell>
          <cell r="AX217">
            <v>11</v>
          </cell>
          <cell r="AY217">
            <v>688.48</v>
          </cell>
          <cell r="AZ217">
            <v>7.6854746538010499E-2</v>
          </cell>
          <cell r="BA217">
            <v>15</v>
          </cell>
          <cell r="BB217">
            <v>384</v>
          </cell>
          <cell r="BC217">
            <v>6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1</v>
          </cell>
          <cell r="BV217">
            <v>108</v>
          </cell>
          <cell r="BW217">
            <v>108</v>
          </cell>
          <cell r="BX217">
            <v>135.5</v>
          </cell>
          <cell r="BY217">
            <v>140</v>
          </cell>
          <cell r="BZ217">
            <v>136.97999999999999</v>
          </cell>
          <cell r="CA217">
            <v>54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683.48</v>
          </cell>
          <cell r="CI217">
            <v>6</v>
          </cell>
          <cell r="CJ217">
            <v>0</v>
          </cell>
          <cell r="CK217">
            <v>197.48</v>
          </cell>
          <cell r="CL217">
            <v>0</v>
          </cell>
          <cell r="CM217">
            <v>597</v>
          </cell>
          <cell r="CN217">
            <v>76.98</v>
          </cell>
          <cell r="CO217">
            <v>15.5</v>
          </cell>
          <cell r="CP217">
            <v>689.48</v>
          </cell>
        </row>
        <row r="218">
          <cell r="B218" t="str">
            <v>0932267J</v>
          </cell>
          <cell r="C218" t="str">
            <v>LPO</v>
          </cell>
          <cell r="D218" t="str">
            <v>LPO LY</v>
          </cell>
          <cell r="E218" t="str">
            <v>LIBERTE</v>
          </cell>
          <cell r="F218" t="str">
            <v>ROMAINVILLE</v>
          </cell>
          <cell r="G218" t="str">
            <v>Sarah</v>
          </cell>
          <cell r="H218" t="str">
            <v>GUYOT</v>
          </cell>
          <cell r="I218" t="str">
            <v>01.57.02.65.12</v>
          </cell>
          <cell r="J218">
            <v>8</v>
          </cell>
          <cell r="K218">
            <v>230</v>
          </cell>
          <cell r="L218">
            <v>3</v>
          </cell>
          <cell r="M218">
            <v>0</v>
          </cell>
          <cell r="N218">
            <v>12.12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154</v>
          </cell>
          <cell r="X218">
            <v>85</v>
          </cell>
          <cell r="Y218">
            <v>84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11</v>
          </cell>
          <cell r="AL218">
            <v>0</v>
          </cell>
          <cell r="AM218">
            <v>7</v>
          </cell>
          <cell r="AN218">
            <v>0</v>
          </cell>
          <cell r="AO218">
            <v>0</v>
          </cell>
          <cell r="AP218">
            <v>0</v>
          </cell>
          <cell r="AQ218">
            <v>323</v>
          </cell>
          <cell r="AR218">
            <v>15.12</v>
          </cell>
          <cell r="AS218">
            <v>18</v>
          </cell>
          <cell r="AT218">
            <v>0</v>
          </cell>
          <cell r="AU218">
            <v>96</v>
          </cell>
          <cell r="AV218">
            <v>323.70999999999998</v>
          </cell>
          <cell r="AW218">
            <v>27.41</v>
          </cell>
          <cell r="AX218">
            <v>5</v>
          </cell>
          <cell r="AY218">
            <v>356.12</v>
          </cell>
          <cell r="AZ218">
            <v>7.8210176687126626E-2</v>
          </cell>
          <cell r="BA218">
            <v>8</v>
          </cell>
          <cell r="BB218">
            <v>230</v>
          </cell>
          <cell r="BC218">
            <v>3</v>
          </cell>
          <cell r="BD218">
            <v>0</v>
          </cell>
          <cell r="BE218">
            <v>12.12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154</v>
          </cell>
          <cell r="BO218">
            <v>85</v>
          </cell>
          <cell r="BP218">
            <v>84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11</v>
          </cell>
          <cell r="CC218">
            <v>0</v>
          </cell>
          <cell r="CD218">
            <v>7</v>
          </cell>
          <cell r="CE218">
            <v>0</v>
          </cell>
          <cell r="CF218">
            <v>0</v>
          </cell>
          <cell r="CG218">
            <v>0</v>
          </cell>
          <cell r="CH218">
            <v>323</v>
          </cell>
          <cell r="CI218">
            <v>15.12</v>
          </cell>
          <cell r="CJ218">
            <v>18</v>
          </cell>
          <cell r="CK218">
            <v>0</v>
          </cell>
          <cell r="CL218">
            <v>96</v>
          </cell>
          <cell r="CM218">
            <v>312.7</v>
          </cell>
          <cell r="CN218">
            <v>37.92</v>
          </cell>
          <cell r="CO218">
            <v>5.5</v>
          </cell>
          <cell r="CP218">
            <v>356.12</v>
          </cell>
        </row>
        <row r="219">
          <cell r="B219" t="str">
            <v>0931740L</v>
          </cell>
          <cell r="C219" t="str">
            <v>LP</v>
          </cell>
          <cell r="D219" t="str">
            <v>SEP</v>
          </cell>
          <cell r="E219" t="str">
            <v>LYCEE LEO LAGRANGE</v>
          </cell>
          <cell r="F219" t="str">
            <v>BONDY</v>
          </cell>
          <cell r="G219" t="str">
            <v>Sarah</v>
          </cell>
          <cell r="H219" t="str">
            <v>GUYOT</v>
          </cell>
          <cell r="I219" t="str">
            <v>01.57.02.65.12</v>
          </cell>
          <cell r="J219">
            <v>18</v>
          </cell>
          <cell r="K219">
            <v>432</v>
          </cell>
          <cell r="L219">
            <v>6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22</v>
          </cell>
          <cell r="AE219">
            <v>0</v>
          </cell>
          <cell r="AF219">
            <v>0</v>
          </cell>
          <cell r="AG219">
            <v>226.94</v>
          </cell>
          <cell r="AH219">
            <v>270</v>
          </cell>
          <cell r="AI219">
            <v>267</v>
          </cell>
          <cell r="AJ219">
            <v>0</v>
          </cell>
          <cell r="AK219">
            <v>15</v>
          </cell>
          <cell r="AL219">
            <v>0</v>
          </cell>
          <cell r="AM219">
            <v>4.5</v>
          </cell>
          <cell r="AN219">
            <v>0</v>
          </cell>
          <cell r="AO219">
            <v>0</v>
          </cell>
          <cell r="AP219">
            <v>0</v>
          </cell>
          <cell r="AQ219">
            <v>784.94</v>
          </cell>
          <cell r="AR219">
            <v>6</v>
          </cell>
          <cell r="AS219">
            <v>20.5</v>
          </cell>
          <cell r="AT219">
            <v>228.94</v>
          </cell>
          <cell r="AU219">
            <v>0</v>
          </cell>
          <cell r="AV219">
            <v>651.87000000000012</v>
          </cell>
          <cell r="AW219">
            <v>148.57</v>
          </cell>
          <cell r="AX219">
            <v>11</v>
          </cell>
          <cell r="AY219">
            <v>811.44</v>
          </cell>
          <cell r="AZ219">
            <v>0.18371844131624329</v>
          </cell>
          <cell r="BA219">
            <v>18</v>
          </cell>
          <cell r="BB219">
            <v>432</v>
          </cell>
          <cell r="BC219">
            <v>6</v>
          </cell>
          <cell r="BD219">
            <v>1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29</v>
          </cell>
          <cell r="BV219">
            <v>0</v>
          </cell>
          <cell r="BW219">
            <v>0</v>
          </cell>
          <cell r="BX219">
            <v>226.94</v>
          </cell>
          <cell r="BY219">
            <v>270</v>
          </cell>
          <cell r="BZ219">
            <v>267</v>
          </cell>
          <cell r="CA219">
            <v>0</v>
          </cell>
          <cell r="CB219">
            <v>15</v>
          </cell>
          <cell r="CC219">
            <v>0</v>
          </cell>
          <cell r="CD219">
            <v>4.5</v>
          </cell>
          <cell r="CE219">
            <v>0</v>
          </cell>
          <cell r="CF219">
            <v>0</v>
          </cell>
          <cell r="CG219">
            <v>0</v>
          </cell>
          <cell r="CH219">
            <v>791.94</v>
          </cell>
          <cell r="CI219">
            <v>7</v>
          </cell>
          <cell r="CJ219">
            <v>20.5</v>
          </cell>
          <cell r="CK219">
            <v>228.94</v>
          </cell>
          <cell r="CL219">
            <v>0</v>
          </cell>
          <cell r="CM219">
            <v>654.00000000000011</v>
          </cell>
          <cell r="CN219">
            <v>154.44</v>
          </cell>
          <cell r="CO219">
            <v>11</v>
          </cell>
          <cell r="CP219">
            <v>819.44</v>
          </cell>
        </row>
        <row r="220">
          <cell r="B220" t="str">
            <v>0932282A</v>
          </cell>
          <cell r="C220" t="str">
            <v>LYC</v>
          </cell>
          <cell r="D220" t="str">
            <v>LYC</v>
          </cell>
          <cell r="E220" t="str">
            <v>LEO LAGRANGE</v>
          </cell>
          <cell r="F220" t="str">
            <v>BONDY</v>
          </cell>
          <cell r="G220" t="str">
            <v>Sarah</v>
          </cell>
          <cell r="H220" t="str">
            <v>GUYOT</v>
          </cell>
          <cell r="I220" t="str">
            <v>01.57.02.65.12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/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</row>
        <row r="221">
          <cell r="B221" t="str">
            <v>0931609U</v>
          </cell>
          <cell r="C221" t="str">
            <v>LP</v>
          </cell>
          <cell r="D221" t="str">
            <v>SEP</v>
          </cell>
          <cell r="E221" t="str">
            <v>LYCEE NICOLAS JOSEPH CUGNOT</v>
          </cell>
          <cell r="F221" t="str">
            <v>NEUILLY SUR MARNE</v>
          </cell>
          <cell r="G221" t="str">
            <v>Sarah</v>
          </cell>
          <cell r="H221" t="str">
            <v>GUYOT</v>
          </cell>
          <cell r="I221" t="str">
            <v>01.57.02.65.12</v>
          </cell>
          <cell r="J221">
            <v>23</v>
          </cell>
          <cell r="K221">
            <v>426</v>
          </cell>
          <cell r="L221">
            <v>9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4</v>
          </cell>
          <cell r="U221">
            <v>0</v>
          </cell>
          <cell r="V221">
            <v>18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199</v>
          </cell>
          <cell r="AF221">
            <v>155.5</v>
          </cell>
          <cell r="AG221">
            <v>213.33</v>
          </cell>
          <cell r="AH221">
            <v>210.15</v>
          </cell>
          <cell r="AI221">
            <v>191.46</v>
          </cell>
          <cell r="AJ221">
            <v>0</v>
          </cell>
          <cell r="AK221">
            <v>0</v>
          </cell>
          <cell r="AL221">
            <v>0</v>
          </cell>
          <cell r="AM221">
            <v>5</v>
          </cell>
          <cell r="AN221">
            <v>0</v>
          </cell>
          <cell r="AO221">
            <v>0</v>
          </cell>
          <cell r="AP221">
            <v>0</v>
          </cell>
          <cell r="AQ221">
            <v>987.44</v>
          </cell>
          <cell r="AR221">
            <v>9</v>
          </cell>
          <cell r="AS221">
            <v>9</v>
          </cell>
          <cell r="AT221">
            <v>237.94</v>
          </cell>
          <cell r="AU221">
            <v>0</v>
          </cell>
          <cell r="AV221">
            <v>888.65000000000009</v>
          </cell>
          <cell r="AW221">
            <v>110.29</v>
          </cell>
          <cell r="AX221">
            <v>6.5</v>
          </cell>
          <cell r="AY221">
            <v>1005.44</v>
          </cell>
          <cell r="AZ221">
            <v>0.10965045221217307</v>
          </cell>
          <cell r="BA221">
            <v>23</v>
          </cell>
          <cell r="BB221">
            <v>426</v>
          </cell>
          <cell r="BC221">
            <v>9</v>
          </cell>
          <cell r="BD221">
            <v>1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4</v>
          </cell>
          <cell r="BL221">
            <v>0</v>
          </cell>
          <cell r="BM221">
            <v>18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199</v>
          </cell>
          <cell r="BW221">
            <v>155.5</v>
          </cell>
          <cell r="BX221">
            <v>213.33</v>
          </cell>
          <cell r="BY221">
            <v>210.15</v>
          </cell>
          <cell r="BZ221">
            <v>202.26000000000002</v>
          </cell>
          <cell r="CA221">
            <v>0</v>
          </cell>
          <cell r="CB221">
            <v>0</v>
          </cell>
          <cell r="CC221">
            <v>0</v>
          </cell>
          <cell r="CD221">
            <v>5</v>
          </cell>
          <cell r="CE221">
            <v>0</v>
          </cell>
          <cell r="CF221">
            <v>0</v>
          </cell>
          <cell r="CG221">
            <v>0</v>
          </cell>
          <cell r="CH221">
            <v>998.24</v>
          </cell>
          <cell r="CI221">
            <v>10</v>
          </cell>
          <cell r="CJ221">
            <v>9</v>
          </cell>
          <cell r="CK221">
            <v>248.74</v>
          </cell>
          <cell r="CL221">
            <v>0</v>
          </cell>
          <cell r="CM221">
            <v>869.50000000000011</v>
          </cell>
          <cell r="CN221">
            <v>141.24</v>
          </cell>
          <cell r="CO221">
            <v>6.5</v>
          </cell>
          <cell r="CP221">
            <v>1017.24</v>
          </cell>
        </row>
        <row r="222">
          <cell r="B222" t="str">
            <v>0932291K</v>
          </cell>
          <cell r="C222" t="str">
            <v>LPO</v>
          </cell>
          <cell r="D222" t="str">
            <v>LPO LY</v>
          </cell>
          <cell r="E222" t="str">
            <v>NICOLAS-JOSEPH CUGNOT</v>
          </cell>
          <cell r="F222" t="str">
            <v>NEUILLY SUR MARNE</v>
          </cell>
          <cell r="G222" t="str">
            <v>Sarah</v>
          </cell>
          <cell r="H222" t="str">
            <v>GUYOT</v>
          </cell>
          <cell r="I222" t="str">
            <v>01.57.02.65.12</v>
          </cell>
          <cell r="J222">
            <v>16</v>
          </cell>
          <cell r="K222">
            <v>449</v>
          </cell>
          <cell r="L222">
            <v>3</v>
          </cell>
          <cell r="M222">
            <v>0</v>
          </cell>
          <cell r="N222">
            <v>22.39</v>
          </cell>
          <cell r="O222">
            <v>22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6</v>
          </cell>
          <cell r="U222">
            <v>0</v>
          </cell>
          <cell r="V222">
            <v>0</v>
          </cell>
          <cell r="W222">
            <v>192.5</v>
          </cell>
          <cell r="X222">
            <v>153.5</v>
          </cell>
          <cell r="Y222">
            <v>151.5</v>
          </cell>
          <cell r="Z222">
            <v>88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6</v>
          </cell>
          <cell r="AL222">
            <v>0</v>
          </cell>
          <cell r="AM222">
            <v>6</v>
          </cell>
          <cell r="AN222">
            <v>0</v>
          </cell>
          <cell r="AO222">
            <v>0</v>
          </cell>
          <cell r="AP222">
            <v>0</v>
          </cell>
          <cell r="AQ222">
            <v>585.5</v>
          </cell>
          <cell r="AR222">
            <v>47.39</v>
          </cell>
          <cell r="AS222">
            <v>18</v>
          </cell>
          <cell r="AT222">
            <v>0</v>
          </cell>
          <cell r="AU222">
            <v>134</v>
          </cell>
          <cell r="AV222">
            <v>539.65</v>
          </cell>
          <cell r="AW222">
            <v>96.74</v>
          </cell>
          <cell r="AX222">
            <v>14.5</v>
          </cell>
          <cell r="AY222">
            <v>650.89</v>
          </cell>
          <cell r="AZ222">
            <v>0.15021399757934126</v>
          </cell>
          <cell r="BA222">
            <v>16</v>
          </cell>
          <cell r="BB222">
            <v>449</v>
          </cell>
          <cell r="BC222">
            <v>3</v>
          </cell>
          <cell r="BD222">
            <v>1</v>
          </cell>
          <cell r="BE222">
            <v>22.39</v>
          </cell>
          <cell r="BF222">
            <v>22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6</v>
          </cell>
          <cell r="BL222">
            <v>0</v>
          </cell>
          <cell r="BM222">
            <v>0</v>
          </cell>
          <cell r="BN222">
            <v>192.5</v>
          </cell>
          <cell r="BO222">
            <v>153.5</v>
          </cell>
          <cell r="BP222">
            <v>151.5</v>
          </cell>
          <cell r="BQ222">
            <v>88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6</v>
          </cell>
          <cell r="CC222">
            <v>0</v>
          </cell>
          <cell r="CD222">
            <v>6</v>
          </cell>
          <cell r="CE222">
            <v>0</v>
          </cell>
          <cell r="CF222">
            <v>0</v>
          </cell>
          <cell r="CG222">
            <v>0</v>
          </cell>
          <cell r="CH222">
            <v>585.5</v>
          </cell>
          <cell r="CI222">
            <v>48.39</v>
          </cell>
          <cell r="CJ222">
            <v>18</v>
          </cell>
          <cell r="CK222">
            <v>0</v>
          </cell>
          <cell r="CL222">
            <v>134</v>
          </cell>
          <cell r="CM222">
            <v>536.04999999999995</v>
          </cell>
          <cell r="CN222">
            <v>101.33999999999999</v>
          </cell>
          <cell r="CO222">
            <v>14.5</v>
          </cell>
          <cell r="CP222">
            <v>651.89</v>
          </cell>
        </row>
        <row r="223">
          <cell r="B223" t="str">
            <v>0932638M</v>
          </cell>
          <cell r="C223" t="str">
            <v>LPO</v>
          </cell>
          <cell r="D223" t="str">
            <v>LPO</v>
          </cell>
          <cell r="E223" t="str">
            <v>INTERNATIONAL</v>
          </cell>
          <cell r="F223" t="str">
            <v>NOISY LE GRAND</v>
          </cell>
          <cell r="G223" t="str">
            <v>Sarah</v>
          </cell>
          <cell r="H223" t="str">
            <v>GUYOT</v>
          </cell>
          <cell r="I223" t="str">
            <v>01.57.02.65.12</v>
          </cell>
          <cell r="J223">
            <v>19</v>
          </cell>
          <cell r="K223">
            <v>665</v>
          </cell>
          <cell r="L223">
            <v>3</v>
          </cell>
          <cell r="M223">
            <v>0</v>
          </cell>
          <cell r="N223">
            <v>37.1</v>
          </cell>
          <cell r="O223">
            <v>0</v>
          </cell>
          <cell r="P223">
            <v>0</v>
          </cell>
          <cell r="Q223">
            <v>6.75</v>
          </cell>
          <cell r="R223">
            <v>22</v>
          </cell>
          <cell r="S223">
            <v>117</v>
          </cell>
          <cell r="T223">
            <v>0</v>
          </cell>
          <cell r="U223">
            <v>0</v>
          </cell>
          <cell r="V223">
            <v>0</v>
          </cell>
          <cell r="W223">
            <v>269.5</v>
          </cell>
          <cell r="X223">
            <v>219</v>
          </cell>
          <cell r="Y223">
            <v>213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3</v>
          </cell>
          <cell r="AN223">
            <v>0</v>
          </cell>
          <cell r="AO223">
            <v>4</v>
          </cell>
          <cell r="AP223">
            <v>0</v>
          </cell>
          <cell r="AQ223">
            <v>701.5</v>
          </cell>
          <cell r="AR223">
            <v>40.1</v>
          </cell>
          <cell r="AS223">
            <v>152.75</v>
          </cell>
          <cell r="AT223">
            <v>0</v>
          </cell>
          <cell r="AU223">
            <v>180</v>
          </cell>
          <cell r="AV223">
            <v>780.19</v>
          </cell>
          <cell r="AW223">
            <v>108.16</v>
          </cell>
          <cell r="AX223">
            <v>6</v>
          </cell>
          <cell r="AY223">
            <v>894.35</v>
          </cell>
          <cell r="AZ223">
            <v>0.14290948425324651</v>
          </cell>
          <cell r="BA223">
            <v>19</v>
          </cell>
          <cell r="BB223">
            <v>665</v>
          </cell>
          <cell r="BC223">
            <v>6</v>
          </cell>
          <cell r="BD223">
            <v>1</v>
          </cell>
          <cell r="BE223">
            <v>37.1</v>
          </cell>
          <cell r="BF223">
            <v>0</v>
          </cell>
          <cell r="BG223">
            <v>0</v>
          </cell>
          <cell r="BH223">
            <v>6.75</v>
          </cell>
          <cell r="BI223">
            <v>22</v>
          </cell>
          <cell r="BJ223">
            <v>117</v>
          </cell>
          <cell r="BK223">
            <v>0</v>
          </cell>
          <cell r="BL223">
            <v>0</v>
          </cell>
          <cell r="BM223">
            <v>0</v>
          </cell>
          <cell r="BN223">
            <v>269.5</v>
          </cell>
          <cell r="BO223">
            <v>219</v>
          </cell>
          <cell r="BP223">
            <v>213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3</v>
          </cell>
          <cell r="CE223">
            <v>0</v>
          </cell>
          <cell r="CF223">
            <v>24</v>
          </cell>
          <cell r="CG223">
            <v>0</v>
          </cell>
          <cell r="CH223">
            <v>701.5</v>
          </cell>
          <cell r="CI223">
            <v>44.1</v>
          </cell>
          <cell r="CJ223">
            <v>172.75</v>
          </cell>
          <cell r="CK223">
            <v>0</v>
          </cell>
          <cell r="CL223">
            <v>180</v>
          </cell>
          <cell r="CM223">
            <v>803.6</v>
          </cell>
          <cell r="CN223">
            <v>104.25</v>
          </cell>
          <cell r="CO223">
            <v>10.5</v>
          </cell>
          <cell r="CP223">
            <v>918.35</v>
          </cell>
        </row>
        <row r="224">
          <cell r="B224" t="str">
            <v>0770938B</v>
          </cell>
          <cell r="C224" t="str">
            <v>LPO</v>
          </cell>
          <cell r="D224" t="str">
            <v>LPO LY</v>
          </cell>
          <cell r="E224" t="str">
            <v>ANDRE MALRAUX</v>
          </cell>
          <cell r="F224" t="str">
            <v>MONTEREAU FAULT YONNE</v>
          </cell>
          <cell r="G224" t="str">
            <v>Isabelle</v>
          </cell>
          <cell r="H224" t="str">
            <v>HENRY</v>
          </cell>
          <cell r="I224" t="str">
            <v>01.57.02.65.08</v>
          </cell>
          <cell r="J224">
            <v>39</v>
          </cell>
          <cell r="K224">
            <v>1200</v>
          </cell>
          <cell r="L224">
            <v>18</v>
          </cell>
          <cell r="M224">
            <v>0</v>
          </cell>
          <cell r="N224">
            <v>54.11</v>
          </cell>
          <cell r="O224">
            <v>87.38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6</v>
          </cell>
          <cell r="U224">
            <v>0</v>
          </cell>
          <cell r="V224">
            <v>0</v>
          </cell>
          <cell r="W224">
            <v>500.5</v>
          </cell>
          <cell r="X224">
            <v>354</v>
          </cell>
          <cell r="Y224">
            <v>357.5</v>
          </cell>
          <cell r="Z224">
            <v>349.5</v>
          </cell>
          <cell r="AA224">
            <v>0</v>
          </cell>
          <cell r="AB224">
            <v>20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10</v>
          </cell>
          <cell r="AL224">
            <v>27</v>
          </cell>
          <cell r="AM224">
            <v>13</v>
          </cell>
          <cell r="AN224">
            <v>0</v>
          </cell>
          <cell r="AO224">
            <v>0</v>
          </cell>
          <cell r="AP224">
            <v>0</v>
          </cell>
          <cell r="AQ224">
            <v>1581.5</v>
          </cell>
          <cell r="AR224">
            <v>159.49</v>
          </cell>
          <cell r="AS224">
            <v>56</v>
          </cell>
          <cell r="AT224">
            <v>0</v>
          </cell>
          <cell r="AU224">
            <v>333</v>
          </cell>
          <cell r="AV224">
            <v>1516.52</v>
          </cell>
          <cell r="AW224">
            <v>266.47000000000003</v>
          </cell>
          <cell r="AX224">
            <v>14</v>
          </cell>
          <cell r="AY224">
            <v>1796.99</v>
          </cell>
          <cell r="AZ224">
            <v>0.15609760084484581</v>
          </cell>
          <cell r="BA224">
            <v>39</v>
          </cell>
          <cell r="BB224">
            <v>1200</v>
          </cell>
          <cell r="BC224">
            <v>18</v>
          </cell>
          <cell r="BD224">
            <v>1</v>
          </cell>
          <cell r="BE224">
            <v>54.11</v>
          </cell>
          <cell r="BF224">
            <v>87.38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6</v>
          </cell>
          <cell r="BL224">
            <v>0</v>
          </cell>
          <cell r="BM224">
            <v>0</v>
          </cell>
          <cell r="BN224">
            <v>500.5</v>
          </cell>
          <cell r="BO224">
            <v>354</v>
          </cell>
          <cell r="BP224">
            <v>357.5</v>
          </cell>
          <cell r="BQ224">
            <v>349.5</v>
          </cell>
          <cell r="BR224">
            <v>0</v>
          </cell>
          <cell r="BS224">
            <v>20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10</v>
          </cell>
          <cell r="CC224">
            <v>27</v>
          </cell>
          <cell r="CD224">
            <v>13</v>
          </cell>
          <cell r="CE224">
            <v>0</v>
          </cell>
          <cell r="CF224">
            <v>0</v>
          </cell>
          <cell r="CG224">
            <v>0</v>
          </cell>
          <cell r="CH224">
            <v>1581.5</v>
          </cell>
          <cell r="CI224">
            <v>160.49</v>
          </cell>
          <cell r="CJ224">
            <v>56</v>
          </cell>
          <cell r="CK224">
            <v>0</v>
          </cell>
          <cell r="CL224">
            <v>333</v>
          </cell>
          <cell r="CM224">
            <v>1493.8</v>
          </cell>
          <cell r="CN224">
            <v>288.19000000000005</v>
          </cell>
          <cell r="CO224">
            <v>16</v>
          </cell>
          <cell r="CP224">
            <v>1797.99</v>
          </cell>
        </row>
        <row r="225">
          <cell r="B225" t="str">
            <v>0771065P</v>
          </cell>
          <cell r="C225" t="str">
            <v>LP</v>
          </cell>
          <cell r="D225" t="str">
            <v>SEP</v>
          </cell>
          <cell r="E225" t="str">
            <v>DU LYCEE ANDRE MALRAUX</v>
          </cell>
          <cell r="F225" t="str">
            <v>MONTEREAU FAULT YONNE</v>
          </cell>
          <cell r="G225" t="str">
            <v>Isabelle</v>
          </cell>
          <cell r="H225" t="str">
            <v>HENRY</v>
          </cell>
          <cell r="I225" t="str">
            <v>01.57.02.65.08</v>
          </cell>
          <cell r="J225">
            <v>20</v>
          </cell>
          <cell r="K225">
            <v>468</v>
          </cell>
          <cell r="L225">
            <v>3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20</v>
          </cell>
          <cell r="AC225">
            <v>35</v>
          </cell>
          <cell r="AD225">
            <v>0</v>
          </cell>
          <cell r="AE225">
            <v>0</v>
          </cell>
          <cell r="AF225">
            <v>0</v>
          </cell>
          <cell r="AG225">
            <v>243.03</v>
          </cell>
          <cell r="AH225">
            <v>296.98</v>
          </cell>
          <cell r="AI225">
            <v>271.08999999999997</v>
          </cell>
          <cell r="AJ225">
            <v>24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890.9</v>
          </cell>
          <cell r="AR225">
            <v>3</v>
          </cell>
          <cell r="AS225">
            <v>0</v>
          </cell>
          <cell r="AT225">
            <v>247.07</v>
          </cell>
          <cell r="AU225">
            <v>0</v>
          </cell>
          <cell r="AV225">
            <v>755.3599999999999</v>
          </cell>
          <cell r="AW225">
            <v>119.74</v>
          </cell>
          <cell r="AX225">
            <v>18</v>
          </cell>
          <cell r="AY225">
            <v>893.09999999999991</v>
          </cell>
          <cell r="AZ225">
            <v>0.11352848864087325</v>
          </cell>
          <cell r="BA225">
            <v>20</v>
          </cell>
          <cell r="BB225">
            <v>477</v>
          </cell>
          <cell r="BC225">
            <v>3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3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35</v>
          </cell>
          <cell r="BU225">
            <v>0</v>
          </cell>
          <cell r="BV225">
            <v>0</v>
          </cell>
          <cell r="BW225">
            <v>0</v>
          </cell>
          <cell r="BX225">
            <v>243.03</v>
          </cell>
          <cell r="BY225">
            <v>296.98</v>
          </cell>
          <cell r="BZ225">
            <v>271.08999999999997</v>
          </cell>
          <cell r="CA225">
            <v>24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905.9</v>
          </cell>
          <cell r="CI225">
            <v>3</v>
          </cell>
          <cell r="CJ225">
            <v>0</v>
          </cell>
          <cell r="CK225">
            <v>247.07</v>
          </cell>
          <cell r="CL225">
            <v>0</v>
          </cell>
          <cell r="CM225">
            <v>754.39999999999986</v>
          </cell>
          <cell r="CN225">
            <v>133.69999999999999</v>
          </cell>
          <cell r="CO225">
            <v>20</v>
          </cell>
          <cell r="CP225">
            <v>908.09999999999991</v>
          </cell>
        </row>
        <row r="226">
          <cell r="B226" t="str">
            <v>0770945J</v>
          </cell>
          <cell r="C226" t="str">
            <v>LP</v>
          </cell>
          <cell r="D226" t="str">
            <v>LP LYC</v>
          </cell>
          <cell r="E226" t="str">
            <v>GUSTAVE EIFFEL</v>
          </cell>
          <cell r="F226" t="str">
            <v>VARENNES SUR SEINE</v>
          </cell>
          <cell r="G226" t="str">
            <v>Isabelle</v>
          </cell>
          <cell r="H226" t="str">
            <v>HENRY</v>
          </cell>
          <cell r="I226" t="str">
            <v>01.57.02.65.08</v>
          </cell>
          <cell r="J226">
            <v>17</v>
          </cell>
          <cell r="K226">
            <v>318</v>
          </cell>
          <cell r="L226">
            <v>6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35</v>
          </cell>
          <cell r="AD226">
            <v>0</v>
          </cell>
          <cell r="AE226">
            <v>37</v>
          </cell>
          <cell r="AF226">
            <v>37</v>
          </cell>
          <cell r="AG226">
            <v>169.18</v>
          </cell>
          <cell r="AH226">
            <v>160.59</v>
          </cell>
          <cell r="AI226">
            <v>168.4</v>
          </cell>
          <cell r="AJ226">
            <v>47</v>
          </cell>
          <cell r="AK226">
            <v>4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654.16999999999996</v>
          </cell>
          <cell r="AR226">
            <v>6</v>
          </cell>
          <cell r="AS226">
            <v>4</v>
          </cell>
          <cell r="AT226">
            <v>99.91</v>
          </cell>
          <cell r="AU226">
            <v>0</v>
          </cell>
          <cell r="AV226">
            <v>584.37</v>
          </cell>
          <cell r="AW226">
            <v>68.8</v>
          </cell>
          <cell r="AX226">
            <v>11</v>
          </cell>
          <cell r="AY226">
            <v>664.17</v>
          </cell>
          <cell r="AZ226">
            <v>0.10943164584386508</v>
          </cell>
          <cell r="BA226">
            <v>18</v>
          </cell>
          <cell r="BB226">
            <v>328</v>
          </cell>
          <cell r="BC226">
            <v>6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9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35</v>
          </cell>
          <cell r="BU226">
            <v>0</v>
          </cell>
          <cell r="BV226">
            <v>37</v>
          </cell>
          <cell r="BW226">
            <v>37</v>
          </cell>
          <cell r="BX226">
            <v>169.18</v>
          </cell>
          <cell r="BY226">
            <v>174.77</v>
          </cell>
          <cell r="BZ226">
            <v>168.4</v>
          </cell>
          <cell r="CA226">
            <v>64</v>
          </cell>
          <cell r="CB226">
            <v>4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694.34999999999991</v>
          </cell>
          <cell r="CI226">
            <v>6</v>
          </cell>
          <cell r="CJ226">
            <v>4</v>
          </cell>
          <cell r="CK226">
            <v>114.09</v>
          </cell>
          <cell r="CL226">
            <v>0</v>
          </cell>
          <cell r="CM226">
            <v>609.5</v>
          </cell>
          <cell r="CN226">
            <v>85.85</v>
          </cell>
          <cell r="CO226">
            <v>9</v>
          </cell>
          <cell r="CP226">
            <v>704.34999999999991</v>
          </cell>
        </row>
        <row r="227">
          <cell r="B227" t="str">
            <v>0770939C</v>
          </cell>
          <cell r="C227" t="str">
            <v>LP</v>
          </cell>
          <cell r="D227" t="str">
            <v>SEP</v>
          </cell>
          <cell r="E227" t="str">
            <v>DU LYCEE FLORA TRISTAN</v>
          </cell>
          <cell r="F227" t="str">
            <v>MONTEREAU FAULT YONNE</v>
          </cell>
          <cell r="G227" t="str">
            <v>Isabelle</v>
          </cell>
          <cell r="H227" t="str">
            <v>HENRY</v>
          </cell>
          <cell r="I227" t="str">
            <v>01.57.02.65.08</v>
          </cell>
          <cell r="J227">
            <v>25</v>
          </cell>
          <cell r="K227">
            <v>504</v>
          </cell>
          <cell r="L227">
            <v>6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6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145</v>
          </cell>
          <cell r="AF227">
            <v>128</v>
          </cell>
          <cell r="AG227">
            <v>216.14</v>
          </cell>
          <cell r="AH227">
            <v>283.58</v>
          </cell>
          <cell r="AI227">
            <v>273.89999999999998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1046.6199999999999</v>
          </cell>
          <cell r="AR227">
            <v>6</v>
          </cell>
          <cell r="AS227">
            <v>6</v>
          </cell>
          <cell r="AT227">
            <v>215.14</v>
          </cell>
          <cell r="AU227">
            <v>0</v>
          </cell>
          <cell r="AV227">
            <v>848.88999999999987</v>
          </cell>
          <cell r="AW227">
            <v>194.73</v>
          </cell>
          <cell r="AX227">
            <v>15</v>
          </cell>
          <cell r="AY227">
            <v>1058.6199999999999</v>
          </cell>
          <cell r="AZ227">
            <v>0.13718732014845633</v>
          </cell>
          <cell r="BA227">
            <v>25</v>
          </cell>
          <cell r="BB227">
            <v>531</v>
          </cell>
          <cell r="BC227">
            <v>6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6</v>
          </cell>
          <cell r="BL227">
            <v>0</v>
          </cell>
          <cell r="BM227">
            <v>9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145</v>
          </cell>
          <cell r="BW227">
            <v>145</v>
          </cell>
          <cell r="BX227">
            <v>226.82999999999998</v>
          </cell>
          <cell r="BY227">
            <v>283.58</v>
          </cell>
          <cell r="BZ227">
            <v>273.89999999999998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1083.31</v>
          </cell>
          <cell r="CI227">
            <v>6</v>
          </cell>
          <cell r="CJ227">
            <v>6</v>
          </cell>
          <cell r="CK227">
            <v>242.82999999999998</v>
          </cell>
          <cell r="CL227">
            <v>0</v>
          </cell>
          <cell r="CM227">
            <v>875.09999999999991</v>
          </cell>
          <cell r="CN227">
            <v>205.20999999999998</v>
          </cell>
          <cell r="CO227">
            <v>15</v>
          </cell>
          <cell r="CP227">
            <v>1095.31</v>
          </cell>
        </row>
        <row r="228">
          <cell r="B228" t="str">
            <v>0772312V</v>
          </cell>
          <cell r="C228" t="str">
            <v>LPO</v>
          </cell>
          <cell r="D228" t="str">
            <v>LPO LY</v>
          </cell>
          <cell r="E228" t="str">
            <v>FLORA TRISTAN</v>
          </cell>
          <cell r="F228" t="str">
            <v>MONTEREAU FAULT YONNE</v>
          </cell>
          <cell r="G228" t="str">
            <v>Isabelle</v>
          </cell>
          <cell r="H228" t="str">
            <v>HENRY</v>
          </cell>
          <cell r="I228" t="str">
            <v>01.57.02.65.08</v>
          </cell>
          <cell r="J228">
            <v>6</v>
          </cell>
          <cell r="K228">
            <v>177</v>
          </cell>
          <cell r="L228">
            <v>6</v>
          </cell>
          <cell r="M228">
            <v>0</v>
          </cell>
          <cell r="N228">
            <v>6.55</v>
          </cell>
          <cell r="O228">
            <v>17.75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75</v>
          </cell>
          <cell r="Y228">
            <v>89</v>
          </cell>
          <cell r="Z228">
            <v>71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9</v>
          </cell>
          <cell r="AL228">
            <v>0</v>
          </cell>
          <cell r="AM228">
            <v>13</v>
          </cell>
          <cell r="AN228">
            <v>0</v>
          </cell>
          <cell r="AO228">
            <v>0</v>
          </cell>
          <cell r="AP228">
            <v>0</v>
          </cell>
          <cell r="AQ228">
            <v>235</v>
          </cell>
          <cell r="AR228">
            <v>30.3</v>
          </cell>
          <cell r="AS228">
            <v>22</v>
          </cell>
          <cell r="AT228">
            <v>0</v>
          </cell>
          <cell r="AU228">
            <v>38</v>
          </cell>
          <cell r="AV228">
            <v>239</v>
          </cell>
          <cell r="AW228">
            <v>41.3</v>
          </cell>
          <cell r="AX228">
            <v>7</v>
          </cell>
          <cell r="AY228">
            <v>287.3</v>
          </cell>
          <cell r="AZ228">
            <v>0.19314936572315525</v>
          </cell>
          <cell r="BA228">
            <v>6</v>
          </cell>
          <cell r="BB228">
            <v>177</v>
          </cell>
          <cell r="BC228">
            <v>6</v>
          </cell>
          <cell r="BD228">
            <v>0</v>
          </cell>
          <cell r="BE228">
            <v>6.55</v>
          </cell>
          <cell r="BF228">
            <v>17.75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75</v>
          </cell>
          <cell r="BP228">
            <v>89</v>
          </cell>
          <cell r="BQ228">
            <v>71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9</v>
          </cell>
          <cell r="CC228">
            <v>0</v>
          </cell>
          <cell r="CD228">
            <v>13</v>
          </cell>
          <cell r="CE228">
            <v>0</v>
          </cell>
          <cell r="CF228">
            <v>0</v>
          </cell>
          <cell r="CG228">
            <v>0</v>
          </cell>
          <cell r="CH228">
            <v>235</v>
          </cell>
          <cell r="CI228">
            <v>30.3</v>
          </cell>
          <cell r="CJ228">
            <v>22</v>
          </cell>
          <cell r="CK228">
            <v>0</v>
          </cell>
          <cell r="CL228">
            <v>38</v>
          </cell>
          <cell r="CM228">
            <v>223.9</v>
          </cell>
          <cell r="CN228">
            <v>56.399999999999991</v>
          </cell>
          <cell r="CO228">
            <v>7</v>
          </cell>
          <cell r="CP228">
            <v>287.3</v>
          </cell>
        </row>
        <row r="229">
          <cell r="B229" t="str">
            <v>0940114N</v>
          </cell>
          <cell r="C229" t="str">
            <v>LPO</v>
          </cell>
          <cell r="D229" t="str">
            <v>LPO</v>
          </cell>
          <cell r="E229" t="str">
            <v>ANTOINE DE SAINT EXUPERY</v>
          </cell>
          <cell r="F229" t="str">
            <v>CRETEIL</v>
          </cell>
          <cell r="G229" t="str">
            <v>Isabelle</v>
          </cell>
          <cell r="H229" t="str">
            <v>HENRY</v>
          </cell>
          <cell r="I229" t="str">
            <v>01.57.02.65.08</v>
          </cell>
          <cell r="J229">
            <v>36</v>
          </cell>
          <cell r="K229">
            <v>1172</v>
          </cell>
          <cell r="L229">
            <v>15</v>
          </cell>
          <cell r="M229">
            <v>0</v>
          </cell>
          <cell r="N229">
            <v>45.2</v>
          </cell>
          <cell r="O229">
            <v>113.25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6</v>
          </cell>
          <cell r="U229">
            <v>0</v>
          </cell>
          <cell r="V229">
            <v>0</v>
          </cell>
          <cell r="W229">
            <v>308</v>
          </cell>
          <cell r="X229">
            <v>298.5</v>
          </cell>
          <cell r="Y229">
            <v>322</v>
          </cell>
          <cell r="Z229">
            <v>453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22</v>
          </cell>
          <cell r="AL229">
            <v>0</v>
          </cell>
          <cell r="AM229">
            <v>0</v>
          </cell>
          <cell r="AN229">
            <v>3</v>
          </cell>
          <cell r="AO229">
            <v>0</v>
          </cell>
          <cell r="AP229">
            <v>0</v>
          </cell>
          <cell r="AQ229">
            <v>1381.5</v>
          </cell>
          <cell r="AR229">
            <v>173.45</v>
          </cell>
          <cell r="AS229">
            <v>31</v>
          </cell>
          <cell r="AT229">
            <v>0</v>
          </cell>
          <cell r="AU229">
            <v>234</v>
          </cell>
          <cell r="AV229">
            <v>1247.4100000000001</v>
          </cell>
          <cell r="AW229">
            <v>308.54000000000002</v>
          </cell>
          <cell r="AX229">
            <v>30</v>
          </cell>
          <cell r="AY229">
            <v>1585.95</v>
          </cell>
          <cell r="AZ229">
            <v>0.19509683207478001</v>
          </cell>
          <cell r="BA229">
            <v>36</v>
          </cell>
          <cell r="BB229">
            <v>1178</v>
          </cell>
          <cell r="BC229">
            <v>18</v>
          </cell>
          <cell r="BD229">
            <v>1</v>
          </cell>
          <cell r="BE229">
            <v>45.2</v>
          </cell>
          <cell r="BF229">
            <v>113.5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6</v>
          </cell>
          <cell r="BL229">
            <v>0</v>
          </cell>
          <cell r="BM229">
            <v>0</v>
          </cell>
          <cell r="BN229">
            <v>308</v>
          </cell>
          <cell r="BO229">
            <v>298.5</v>
          </cell>
          <cell r="BP229">
            <v>322</v>
          </cell>
          <cell r="BQ229">
            <v>454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22</v>
          </cell>
          <cell r="CC229">
            <v>0</v>
          </cell>
          <cell r="CD229">
            <v>0</v>
          </cell>
          <cell r="CE229">
            <v>3</v>
          </cell>
          <cell r="CF229">
            <v>-4</v>
          </cell>
          <cell r="CG229">
            <v>0</v>
          </cell>
          <cell r="CH229">
            <v>1382.5</v>
          </cell>
          <cell r="CI229">
            <v>177.7</v>
          </cell>
          <cell r="CJ229">
            <v>27</v>
          </cell>
          <cell r="CK229">
            <v>0</v>
          </cell>
          <cell r="CL229">
            <v>234</v>
          </cell>
          <cell r="CM229">
            <v>1249.2</v>
          </cell>
          <cell r="CN229">
            <v>312</v>
          </cell>
          <cell r="CO229">
            <v>26</v>
          </cell>
          <cell r="CP229">
            <v>1587.2</v>
          </cell>
        </row>
        <row r="230">
          <cell r="B230" t="str">
            <v>0941471N</v>
          </cell>
          <cell r="C230" t="str">
            <v>LP</v>
          </cell>
          <cell r="D230" t="str">
            <v>SEP</v>
          </cell>
          <cell r="E230" t="str">
            <v>LYCEE SAINT EXUPERY</v>
          </cell>
          <cell r="F230" t="str">
            <v>CRETEIL</v>
          </cell>
          <cell r="G230" t="str">
            <v>Isabelle</v>
          </cell>
          <cell r="H230" t="str">
            <v>HENRY</v>
          </cell>
          <cell r="I230" t="str">
            <v>01.57.02.65.08</v>
          </cell>
          <cell r="J230">
            <v>15</v>
          </cell>
          <cell r="K230">
            <v>356</v>
          </cell>
          <cell r="L230">
            <v>3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24</v>
          </cell>
          <cell r="AC230">
            <v>35</v>
          </cell>
          <cell r="AD230">
            <v>22</v>
          </cell>
          <cell r="AE230">
            <v>0</v>
          </cell>
          <cell r="AF230">
            <v>0</v>
          </cell>
          <cell r="AG230">
            <v>135.94</v>
          </cell>
          <cell r="AH230">
            <v>177.75</v>
          </cell>
          <cell r="AI230">
            <v>175.76</v>
          </cell>
          <cell r="AJ230">
            <v>15.3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584.75</v>
          </cell>
          <cell r="AR230">
            <v>3</v>
          </cell>
          <cell r="AS230">
            <v>1</v>
          </cell>
          <cell r="AT230">
            <v>143.44999999999999</v>
          </cell>
          <cell r="AU230">
            <v>0</v>
          </cell>
          <cell r="AV230">
            <v>502.31</v>
          </cell>
          <cell r="AW230">
            <v>85.44</v>
          </cell>
          <cell r="AX230">
            <v>1</v>
          </cell>
          <cell r="AY230">
            <v>588.75</v>
          </cell>
          <cell r="AZ230">
            <v>0.13231248575189195</v>
          </cell>
          <cell r="BA230">
            <v>16</v>
          </cell>
          <cell r="BB230">
            <v>386</v>
          </cell>
          <cell r="BC230">
            <v>3</v>
          </cell>
          <cell r="BD230">
            <v>1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24</v>
          </cell>
          <cell r="BT230">
            <v>35</v>
          </cell>
          <cell r="BU230">
            <v>27</v>
          </cell>
          <cell r="BV230">
            <v>0</v>
          </cell>
          <cell r="BW230">
            <v>0</v>
          </cell>
          <cell r="BX230">
            <v>161.63</v>
          </cell>
          <cell r="BY230">
            <v>182.81</v>
          </cell>
          <cell r="BZ230">
            <v>175.76</v>
          </cell>
          <cell r="CA230">
            <v>15.3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9</v>
          </cell>
          <cell r="CG230">
            <v>0</v>
          </cell>
          <cell r="CH230">
            <v>620.5</v>
          </cell>
          <cell r="CI230">
            <v>4</v>
          </cell>
          <cell r="CJ230">
            <v>10</v>
          </cell>
          <cell r="CK230">
            <v>149.07</v>
          </cell>
          <cell r="CL230">
            <v>0</v>
          </cell>
          <cell r="CM230">
            <v>538</v>
          </cell>
          <cell r="CN230">
            <v>91.5</v>
          </cell>
          <cell r="CO230">
            <v>5</v>
          </cell>
          <cell r="CP230">
            <v>634.5</v>
          </cell>
        </row>
        <row r="231">
          <cell r="B231" t="str">
            <v>0940115P</v>
          </cell>
          <cell r="C231" t="str">
            <v>LYC</v>
          </cell>
          <cell r="D231" t="str">
            <v>LG</v>
          </cell>
          <cell r="E231" t="str">
            <v>ROMAIN ROLLAND</v>
          </cell>
          <cell r="F231" t="str">
            <v>IVRY SUR SEINE</v>
          </cell>
          <cell r="G231" t="str">
            <v>Isabelle</v>
          </cell>
          <cell r="H231" t="str">
            <v>HENRY</v>
          </cell>
          <cell r="I231" t="str">
            <v>01.57.02.65.08</v>
          </cell>
          <cell r="J231">
            <v>38</v>
          </cell>
          <cell r="K231">
            <v>1166</v>
          </cell>
          <cell r="L231">
            <v>12</v>
          </cell>
          <cell r="M231">
            <v>0</v>
          </cell>
          <cell r="N231">
            <v>53.65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6</v>
          </cell>
          <cell r="U231">
            <v>3</v>
          </cell>
          <cell r="V231">
            <v>0</v>
          </cell>
          <cell r="W231">
            <v>500.5</v>
          </cell>
          <cell r="X231">
            <v>435.5</v>
          </cell>
          <cell r="Y231">
            <v>427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22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3</v>
          </cell>
          <cell r="AL231">
            <v>0</v>
          </cell>
          <cell r="AM231">
            <v>11</v>
          </cell>
          <cell r="AN231">
            <v>0</v>
          </cell>
          <cell r="AO231">
            <v>0</v>
          </cell>
          <cell r="AP231">
            <v>0</v>
          </cell>
          <cell r="AQ231">
            <v>1384</v>
          </cell>
          <cell r="AR231">
            <v>65.650000000000006</v>
          </cell>
          <cell r="AS231">
            <v>24</v>
          </cell>
          <cell r="AT231">
            <v>0</v>
          </cell>
          <cell r="AU231">
            <v>338</v>
          </cell>
          <cell r="AV231">
            <v>1308.4000000000001</v>
          </cell>
          <cell r="AW231">
            <v>147.25</v>
          </cell>
          <cell r="AX231">
            <v>18</v>
          </cell>
          <cell r="AY231">
            <v>1473.65</v>
          </cell>
          <cell r="AZ231">
            <v>9.9121964858576106E-2</v>
          </cell>
          <cell r="BA231">
            <v>38</v>
          </cell>
          <cell r="BB231">
            <v>1166</v>
          </cell>
          <cell r="BC231">
            <v>18</v>
          </cell>
          <cell r="BD231">
            <v>1</v>
          </cell>
          <cell r="BE231">
            <v>65.5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6</v>
          </cell>
          <cell r="BL231">
            <v>3</v>
          </cell>
          <cell r="BM231">
            <v>0</v>
          </cell>
          <cell r="BN231">
            <v>500.5</v>
          </cell>
          <cell r="BO231">
            <v>435.5</v>
          </cell>
          <cell r="BP231">
            <v>428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30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3</v>
          </cell>
          <cell r="CC231">
            <v>0</v>
          </cell>
          <cell r="CD231">
            <v>11</v>
          </cell>
          <cell r="CE231">
            <v>0</v>
          </cell>
          <cell r="CF231">
            <v>25</v>
          </cell>
          <cell r="CG231">
            <v>0</v>
          </cell>
          <cell r="CH231">
            <v>1392</v>
          </cell>
          <cell r="CI231">
            <v>84.5</v>
          </cell>
          <cell r="CJ231">
            <v>49</v>
          </cell>
          <cell r="CK231">
            <v>0</v>
          </cell>
          <cell r="CL231">
            <v>338</v>
          </cell>
          <cell r="CM231">
            <v>1330.2</v>
          </cell>
          <cell r="CN231">
            <v>181.3</v>
          </cell>
          <cell r="CO231">
            <v>15</v>
          </cell>
          <cell r="CP231">
            <v>1526.5</v>
          </cell>
        </row>
        <row r="232">
          <cell r="B232" t="str">
            <v>0940116R</v>
          </cell>
          <cell r="C232" t="str">
            <v>LYC</v>
          </cell>
          <cell r="D232" t="str">
            <v>LGT</v>
          </cell>
          <cell r="E232" t="str">
            <v>EUGENE DELACROIX</v>
          </cell>
          <cell r="F232" t="str">
            <v>MAISONS ALFORT</v>
          </cell>
          <cell r="G232" t="str">
            <v>Isabelle</v>
          </cell>
          <cell r="H232" t="str">
            <v>HENRY</v>
          </cell>
          <cell r="I232" t="str">
            <v>01.57.02.65.08</v>
          </cell>
          <cell r="J232">
            <v>44</v>
          </cell>
          <cell r="K232">
            <v>1486</v>
          </cell>
          <cell r="L232">
            <v>12</v>
          </cell>
          <cell r="M232">
            <v>0</v>
          </cell>
          <cell r="N232">
            <v>67.209999999999994</v>
          </cell>
          <cell r="O232">
            <v>53</v>
          </cell>
          <cell r="P232">
            <v>0</v>
          </cell>
          <cell r="Q232">
            <v>0</v>
          </cell>
          <cell r="R232">
            <v>22</v>
          </cell>
          <cell r="S232">
            <v>0</v>
          </cell>
          <cell r="T232">
            <v>6</v>
          </cell>
          <cell r="U232">
            <v>3</v>
          </cell>
          <cell r="V232">
            <v>0</v>
          </cell>
          <cell r="W232">
            <v>462</v>
          </cell>
          <cell r="X232">
            <v>444.5</v>
          </cell>
          <cell r="Y232">
            <v>432</v>
          </cell>
          <cell r="Z232">
            <v>212</v>
          </cell>
          <cell r="AA232">
            <v>41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13</v>
          </cell>
          <cell r="AN232">
            <v>0</v>
          </cell>
          <cell r="AO232">
            <v>0</v>
          </cell>
          <cell r="AP232">
            <v>0</v>
          </cell>
          <cell r="AQ232">
            <v>1590.5</v>
          </cell>
          <cell r="AR232">
            <v>132.21</v>
          </cell>
          <cell r="AS232">
            <v>45</v>
          </cell>
          <cell r="AT232">
            <v>0</v>
          </cell>
          <cell r="AU232">
            <v>342</v>
          </cell>
          <cell r="AV232">
            <v>1512.78</v>
          </cell>
          <cell r="AW232">
            <v>237.93</v>
          </cell>
          <cell r="AX232">
            <v>17</v>
          </cell>
          <cell r="AY232">
            <v>1767.71</v>
          </cell>
          <cell r="AZ232">
            <v>0.13516306795868852</v>
          </cell>
          <cell r="BA232">
            <v>43</v>
          </cell>
          <cell r="BB232">
            <v>1473</v>
          </cell>
          <cell r="BC232">
            <v>12</v>
          </cell>
          <cell r="BD232">
            <v>2</v>
          </cell>
          <cell r="BE232">
            <v>67.289999999999992</v>
          </cell>
          <cell r="BF232">
            <v>48.88</v>
          </cell>
          <cell r="BG232">
            <v>0</v>
          </cell>
          <cell r="BH232">
            <v>0</v>
          </cell>
          <cell r="BI232">
            <v>22</v>
          </cell>
          <cell r="BJ232">
            <v>0</v>
          </cell>
          <cell r="BK232">
            <v>6</v>
          </cell>
          <cell r="BL232">
            <v>3</v>
          </cell>
          <cell r="BM232">
            <v>0</v>
          </cell>
          <cell r="BN232">
            <v>462</v>
          </cell>
          <cell r="BO232">
            <v>445.5</v>
          </cell>
          <cell r="BP232">
            <v>432</v>
          </cell>
          <cell r="BQ232">
            <v>195.5</v>
          </cell>
          <cell r="BR232">
            <v>41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13</v>
          </cell>
          <cell r="CE232">
            <v>0</v>
          </cell>
          <cell r="CF232">
            <v>0</v>
          </cell>
          <cell r="CG232">
            <v>0</v>
          </cell>
          <cell r="CH232">
            <v>1575</v>
          </cell>
          <cell r="CI232">
            <v>130.17000000000002</v>
          </cell>
          <cell r="CJ232">
            <v>45</v>
          </cell>
          <cell r="CK232">
            <v>0</v>
          </cell>
          <cell r="CL232">
            <v>342</v>
          </cell>
          <cell r="CM232">
            <v>1493.1299999999999</v>
          </cell>
          <cell r="CN232">
            <v>240.04</v>
          </cell>
          <cell r="CO232">
            <v>17</v>
          </cell>
          <cell r="CP232">
            <v>1750.17</v>
          </cell>
        </row>
        <row r="233">
          <cell r="B233" t="str">
            <v>0940123Y</v>
          </cell>
          <cell r="C233" t="str">
            <v>LYC</v>
          </cell>
          <cell r="D233" t="str">
            <v>LGT</v>
          </cell>
          <cell r="E233" t="str">
            <v>GUILLAUME APOLLINAIRE</v>
          </cell>
          <cell r="F233" t="str">
            <v>THIAIS</v>
          </cell>
          <cell r="G233" t="str">
            <v>Isabelle</v>
          </cell>
          <cell r="H233" t="str">
            <v>HENRY</v>
          </cell>
          <cell r="I233" t="str">
            <v>01.57.02.65.08</v>
          </cell>
          <cell r="J233">
            <v>49</v>
          </cell>
          <cell r="K233">
            <v>1693</v>
          </cell>
          <cell r="L233">
            <v>15</v>
          </cell>
          <cell r="M233">
            <v>0</v>
          </cell>
          <cell r="N233">
            <v>70.52</v>
          </cell>
          <cell r="O233">
            <v>82.75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9</v>
          </cell>
          <cell r="V233">
            <v>0</v>
          </cell>
          <cell r="W233">
            <v>577.5</v>
          </cell>
          <cell r="X233">
            <v>479</v>
          </cell>
          <cell r="Y233">
            <v>484.5</v>
          </cell>
          <cell r="Z233">
            <v>331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15</v>
          </cell>
          <cell r="AN233">
            <v>0</v>
          </cell>
          <cell r="AO233">
            <v>0</v>
          </cell>
          <cell r="AP233">
            <v>0</v>
          </cell>
          <cell r="AQ233">
            <v>1872</v>
          </cell>
          <cell r="AR233">
            <v>168.27</v>
          </cell>
          <cell r="AS233">
            <v>24</v>
          </cell>
          <cell r="AT233">
            <v>0</v>
          </cell>
          <cell r="AU233">
            <v>394</v>
          </cell>
          <cell r="AV233">
            <v>1800.08</v>
          </cell>
          <cell r="AW233">
            <v>238.19</v>
          </cell>
          <cell r="AX233">
            <v>26</v>
          </cell>
          <cell r="AY233">
            <v>2064.27</v>
          </cell>
          <cell r="AZ233">
            <v>0.11388815341510469</v>
          </cell>
          <cell r="BA233">
            <v>50</v>
          </cell>
          <cell r="BB233">
            <v>1728</v>
          </cell>
          <cell r="BC233">
            <v>18</v>
          </cell>
          <cell r="BD233">
            <v>1</v>
          </cell>
          <cell r="BE233">
            <v>73.149999999999991</v>
          </cell>
          <cell r="BF233">
            <v>82.75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9</v>
          </cell>
          <cell r="BM233">
            <v>0</v>
          </cell>
          <cell r="BN233">
            <v>577.5</v>
          </cell>
          <cell r="BO233">
            <v>515</v>
          </cell>
          <cell r="BP233">
            <v>484.5</v>
          </cell>
          <cell r="BQ233">
            <v>331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15</v>
          </cell>
          <cell r="CE233">
            <v>0</v>
          </cell>
          <cell r="CF233">
            <v>6</v>
          </cell>
          <cell r="CG233">
            <v>0</v>
          </cell>
          <cell r="CH233">
            <v>1908</v>
          </cell>
          <cell r="CI233">
            <v>174.9</v>
          </cell>
          <cell r="CJ233">
            <v>30</v>
          </cell>
          <cell r="CK233">
            <v>0</v>
          </cell>
          <cell r="CL233">
            <v>402</v>
          </cell>
          <cell r="CM233">
            <v>1818.9299999999998</v>
          </cell>
          <cell r="CN233">
            <v>267.96999999999997</v>
          </cell>
          <cell r="CO233">
            <v>26</v>
          </cell>
          <cell r="CP233">
            <v>2112.9</v>
          </cell>
        </row>
        <row r="234">
          <cell r="B234" t="str">
            <v>0940126B</v>
          </cell>
          <cell r="C234" t="str">
            <v>LPO</v>
          </cell>
          <cell r="D234" t="str">
            <v>LPO LY</v>
          </cell>
          <cell r="E234" t="str">
            <v>MAXIMILIEN PERRET</v>
          </cell>
          <cell r="F234" t="str">
            <v>ALFORTVILLE</v>
          </cell>
          <cell r="G234" t="str">
            <v>Isabelle</v>
          </cell>
          <cell r="H234" t="str">
            <v>HENRY</v>
          </cell>
          <cell r="I234" t="str">
            <v>01.57.02.65.08</v>
          </cell>
          <cell r="J234">
            <v>30</v>
          </cell>
          <cell r="K234">
            <v>897</v>
          </cell>
          <cell r="L234">
            <v>9</v>
          </cell>
          <cell r="M234">
            <v>0</v>
          </cell>
          <cell r="N234">
            <v>43.65</v>
          </cell>
          <cell r="O234">
            <v>86.25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6</v>
          </cell>
          <cell r="U234">
            <v>0</v>
          </cell>
          <cell r="V234">
            <v>0</v>
          </cell>
          <cell r="W234">
            <v>308</v>
          </cell>
          <cell r="X234">
            <v>273</v>
          </cell>
          <cell r="Y234">
            <v>284.5</v>
          </cell>
          <cell r="Z234">
            <v>345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9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1210.5</v>
          </cell>
          <cell r="AR234">
            <v>138.9</v>
          </cell>
          <cell r="AS234">
            <v>15</v>
          </cell>
          <cell r="AT234">
            <v>0</v>
          </cell>
          <cell r="AU234">
            <v>233</v>
          </cell>
          <cell r="AV234">
            <v>1158.5600000000002</v>
          </cell>
          <cell r="AW234">
            <v>184.84</v>
          </cell>
          <cell r="AX234">
            <v>21</v>
          </cell>
          <cell r="AY234">
            <v>1364.4</v>
          </cell>
          <cell r="AZ234">
            <v>0.13512829961031117</v>
          </cell>
          <cell r="BA234">
            <v>29</v>
          </cell>
          <cell r="BB234">
            <v>867</v>
          </cell>
          <cell r="BC234">
            <v>9</v>
          </cell>
          <cell r="BD234">
            <v>1</v>
          </cell>
          <cell r="BE234">
            <v>41.19</v>
          </cell>
          <cell r="BF234">
            <v>86.25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6</v>
          </cell>
          <cell r="BL234">
            <v>0</v>
          </cell>
          <cell r="BM234">
            <v>0</v>
          </cell>
          <cell r="BN234">
            <v>308</v>
          </cell>
          <cell r="BO234">
            <v>240.97</v>
          </cell>
          <cell r="BP234">
            <v>284.5</v>
          </cell>
          <cell r="BQ234">
            <v>345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9</v>
          </cell>
          <cell r="CC234">
            <v>0</v>
          </cell>
          <cell r="CD234">
            <v>0</v>
          </cell>
          <cell r="CE234">
            <v>0</v>
          </cell>
          <cell r="CF234">
            <v>-2</v>
          </cell>
          <cell r="CG234">
            <v>0</v>
          </cell>
          <cell r="CH234">
            <v>1178.47</v>
          </cell>
          <cell r="CI234">
            <v>137.44</v>
          </cell>
          <cell r="CJ234">
            <v>13</v>
          </cell>
          <cell r="CK234">
            <v>0</v>
          </cell>
          <cell r="CL234">
            <v>224</v>
          </cell>
          <cell r="CM234">
            <v>1154.0800000000002</v>
          </cell>
          <cell r="CN234">
            <v>159.83000000000001</v>
          </cell>
          <cell r="CO234">
            <v>15</v>
          </cell>
          <cell r="CP234">
            <v>1328.91</v>
          </cell>
        </row>
        <row r="235">
          <cell r="B235" t="str">
            <v>0941966B</v>
          </cell>
          <cell r="C235" t="str">
            <v>LP</v>
          </cell>
          <cell r="D235" t="str">
            <v>SEP</v>
          </cell>
          <cell r="E235" t="str">
            <v>LYCEE MAXIMILIEN PERRET</v>
          </cell>
          <cell r="F235" t="str">
            <v>ALFORTVILLE</v>
          </cell>
          <cell r="G235" t="str">
            <v>Isabelle</v>
          </cell>
          <cell r="H235" t="str">
            <v>HENRY</v>
          </cell>
          <cell r="I235" t="str">
            <v>01.57.02.65.08</v>
          </cell>
          <cell r="J235">
            <v>16</v>
          </cell>
          <cell r="K235">
            <v>375</v>
          </cell>
          <cell r="L235">
            <v>6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22</v>
          </cell>
          <cell r="AE235">
            <v>108</v>
          </cell>
          <cell r="AF235">
            <v>91</v>
          </cell>
          <cell r="AG235">
            <v>190.78</v>
          </cell>
          <cell r="AH235">
            <v>196.35</v>
          </cell>
          <cell r="AI235">
            <v>176.5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783.63</v>
          </cell>
          <cell r="AR235">
            <v>6</v>
          </cell>
          <cell r="AS235">
            <v>1</v>
          </cell>
          <cell r="AT235">
            <v>225.83</v>
          </cell>
          <cell r="AU235">
            <v>0</v>
          </cell>
          <cell r="AV235">
            <v>674.84</v>
          </cell>
          <cell r="AW235">
            <v>114.79</v>
          </cell>
          <cell r="AX235">
            <v>1</v>
          </cell>
          <cell r="AY235">
            <v>790.63</v>
          </cell>
          <cell r="AZ235">
            <v>0.13586994229084087</v>
          </cell>
          <cell r="BA235">
            <v>16</v>
          </cell>
          <cell r="BB235">
            <v>375</v>
          </cell>
          <cell r="BC235">
            <v>6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29.5</v>
          </cell>
          <cell r="BV235">
            <v>108</v>
          </cell>
          <cell r="BW235">
            <v>91</v>
          </cell>
          <cell r="BX235">
            <v>190.78</v>
          </cell>
          <cell r="BY235">
            <v>196.35</v>
          </cell>
          <cell r="BZ235">
            <v>176.5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6</v>
          </cell>
          <cell r="CG235">
            <v>0</v>
          </cell>
          <cell r="CH235">
            <v>791.13</v>
          </cell>
          <cell r="CI235">
            <v>6</v>
          </cell>
          <cell r="CJ235">
            <v>7</v>
          </cell>
          <cell r="CK235">
            <v>225.83</v>
          </cell>
          <cell r="CL235">
            <v>0</v>
          </cell>
          <cell r="CM235">
            <v>657.75</v>
          </cell>
          <cell r="CN235">
            <v>139.38</v>
          </cell>
          <cell r="CO235">
            <v>7</v>
          </cell>
          <cell r="CP235">
            <v>804.13</v>
          </cell>
        </row>
        <row r="236">
          <cell r="B236" t="str">
            <v>0940129E</v>
          </cell>
          <cell r="C236" t="str">
            <v>LPO</v>
          </cell>
          <cell r="D236" t="str">
            <v>LPO LY</v>
          </cell>
          <cell r="E236" t="str">
            <v>JEAN MACE</v>
          </cell>
          <cell r="F236" t="str">
            <v>VITRY SUR SEINE</v>
          </cell>
          <cell r="G236" t="str">
            <v>Isabelle</v>
          </cell>
          <cell r="H236" t="str">
            <v>HENRY</v>
          </cell>
          <cell r="I236" t="str">
            <v>01.57.02.65.08</v>
          </cell>
          <cell r="J236">
            <v>45</v>
          </cell>
          <cell r="K236">
            <v>1364</v>
          </cell>
          <cell r="L236">
            <v>21</v>
          </cell>
          <cell r="M236">
            <v>0</v>
          </cell>
          <cell r="N236">
            <v>61.46</v>
          </cell>
          <cell r="O236">
            <v>96.5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6</v>
          </cell>
          <cell r="U236">
            <v>0</v>
          </cell>
          <cell r="V236">
            <v>0</v>
          </cell>
          <cell r="W236">
            <v>423.5</v>
          </cell>
          <cell r="X236">
            <v>452</v>
          </cell>
          <cell r="Y236">
            <v>470</v>
          </cell>
          <cell r="Z236">
            <v>386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40</v>
          </cell>
          <cell r="AL236">
            <v>0</v>
          </cell>
          <cell r="AM236">
            <v>15</v>
          </cell>
          <cell r="AN236">
            <v>0</v>
          </cell>
          <cell r="AO236">
            <v>0</v>
          </cell>
          <cell r="AP236">
            <v>0</v>
          </cell>
          <cell r="AQ236">
            <v>1731.5</v>
          </cell>
          <cell r="AR236">
            <v>178.96</v>
          </cell>
          <cell r="AS236">
            <v>61</v>
          </cell>
          <cell r="AT236">
            <v>0</v>
          </cell>
          <cell r="AU236">
            <v>341</v>
          </cell>
          <cell r="AV236">
            <v>1681.53</v>
          </cell>
          <cell r="AW236">
            <v>266.93</v>
          </cell>
          <cell r="AX236">
            <v>23</v>
          </cell>
          <cell r="AY236">
            <v>1971.46</v>
          </cell>
          <cell r="AZ236">
            <v>0.15311846874592153</v>
          </cell>
          <cell r="BA236">
            <v>45</v>
          </cell>
          <cell r="BB236">
            <v>1364</v>
          </cell>
          <cell r="BC236">
            <v>21</v>
          </cell>
          <cell r="BD236">
            <v>2</v>
          </cell>
          <cell r="BE236">
            <v>61.57</v>
          </cell>
          <cell r="BF236">
            <v>96.5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6</v>
          </cell>
          <cell r="BL236">
            <v>0</v>
          </cell>
          <cell r="BM236">
            <v>0</v>
          </cell>
          <cell r="BN236">
            <v>423.5</v>
          </cell>
          <cell r="BO236">
            <v>453.5</v>
          </cell>
          <cell r="BP236">
            <v>470</v>
          </cell>
          <cell r="BQ236">
            <v>386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40</v>
          </cell>
          <cell r="CC236">
            <v>0</v>
          </cell>
          <cell r="CD236">
            <v>15</v>
          </cell>
          <cell r="CE236">
            <v>0</v>
          </cell>
          <cell r="CF236">
            <v>33</v>
          </cell>
          <cell r="CG236">
            <v>0</v>
          </cell>
          <cell r="CH236">
            <v>1733</v>
          </cell>
          <cell r="CI236">
            <v>181.07000000000002</v>
          </cell>
          <cell r="CJ236">
            <v>94</v>
          </cell>
          <cell r="CK236">
            <v>0</v>
          </cell>
          <cell r="CL236">
            <v>341</v>
          </cell>
          <cell r="CM236">
            <v>1663.3</v>
          </cell>
          <cell r="CN236">
            <v>321.77</v>
          </cell>
          <cell r="CO236">
            <v>23</v>
          </cell>
          <cell r="CP236">
            <v>2008.07</v>
          </cell>
        </row>
        <row r="237">
          <cell r="B237" t="str">
            <v>0940144W</v>
          </cell>
          <cell r="C237" t="str">
            <v>LP</v>
          </cell>
          <cell r="D237" t="str">
            <v>SEP</v>
          </cell>
          <cell r="E237" t="str">
            <v>LYCEE JEAN MACE</v>
          </cell>
          <cell r="F237" t="str">
            <v>VITRY SUR SEINE</v>
          </cell>
          <cell r="G237" t="str">
            <v>Isabelle</v>
          </cell>
          <cell r="H237" t="str">
            <v>HENRY</v>
          </cell>
          <cell r="I237" t="str">
            <v>01.57.02.65.08</v>
          </cell>
          <cell r="J237">
            <v>22</v>
          </cell>
          <cell r="K237">
            <v>472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37</v>
          </cell>
          <cell r="AF237">
            <v>0</v>
          </cell>
          <cell r="AG237">
            <v>260.41000000000003</v>
          </cell>
          <cell r="AH237">
            <v>308.48</v>
          </cell>
          <cell r="AI237">
            <v>301.38</v>
          </cell>
          <cell r="AJ237">
            <v>20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927.27</v>
          </cell>
          <cell r="AR237">
            <v>0</v>
          </cell>
          <cell r="AS237">
            <v>0</v>
          </cell>
          <cell r="AT237">
            <v>240.77</v>
          </cell>
          <cell r="AU237">
            <v>0</v>
          </cell>
          <cell r="AV237">
            <v>766.78000000000009</v>
          </cell>
          <cell r="AW237">
            <v>153.49</v>
          </cell>
          <cell r="AX237">
            <v>7</v>
          </cell>
          <cell r="AY237">
            <v>927.2700000000001</v>
          </cell>
          <cell r="AZ237">
            <v>0.14722200828856491</v>
          </cell>
          <cell r="BA237">
            <v>23</v>
          </cell>
          <cell r="BB237">
            <v>487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37</v>
          </cell>
          <cell r="BW237">
            <v>0</v>
          </cell>
          <cell r="BX237">
            <v>288.79000000000002</v>
          </cell>
          <cell r="BY237">
            <v>308.48</v>
          </cell>
          <cell r="BZ237">
            <v>301.38</v>
          </cell>
          <cell r="CA237">
            <v>20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-18</v>
          </cell>
          <cell r="CG237">
            <v>0</v>
          </cell>
          <cell r="CH237">
            <v>955.65</v>
          </cell>
          <cell r="CI237">
            <v>0</v>
          </cell>
          <cell r="CJ237">
            <v>-18</v>
          </cell>
          <cell r="CK237">
            <v>256.97000000000003</v>
          </cell>
          <cell r="CL237">
            <v>0</v>
          </cell>
          <cell r="CM237">
            <v>762.30000000000007</v>
          </cell>
          <cell r="CN237">
            <v>168.35000000000002</v>
          </cell>
          <cell r="CO237">
            <v>7</v>
          </cell>
          <cell r="CP237">
            <v>937.65000000000009</v>
          </cell>
        </row>
        <row r="238">
          <cell r="B238" t="str">
            <v>0942225H</v>
          </cell>
          <cell r="C238" t="str">
            <v>AUTRE</v>
          </cell>
          <cell r="D238" t="str">
            <v>EXP</v>
          </cell>
          <cell r="E238" t="str">
            <v>MICRO LYCEE DU VAL DE MARNE</v>
          </cell>
          <cell r="F238" t="str">
            <v>VITRY SUR SEINE</v>
          </cell>
          <cell r="G238" t="str">
            <v>Isabelle</v>
          </cell>
          <cell r="H238" t="str">
            <v>HENRY</v>
          </cell>
          <cell r="I238" t="str">
            <v>01.57.02.65.08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241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198.96</v>
          </cell>
          <cell r="AW238">
            <v>42.04</v>
          </cell>
          <cell r="AX238">
            <v>0</v>
          </cell>
          <cell r="AY238">
            <v>241</v>
          </cell>
          <cell r="AZ238">
            <v>0.17738589211618258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242.5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204</v>
          </cell>
          <cell r="CN238">
            <v>38.5</v>
          </cell>
          <cell r="CO238">
            <v>0</v>
          </cell>
          <cell r="CP238">
            <v>242.5</v>
          </cell>
        </row>
        <row r="239">
          <cell r="B239" t="str">
            <v>0940134K</v>
          </cell>
          <cell r="C239" t="str">
            <v>LP</v>
          </cell>
          <cell r="D239" t="str">
            <v>LP</v>
          </cell>
          <cell r="E239" t="str">
            <v>VAL DE BIEVRE</v>
          </cell>
          <cell r="F239" t="str">
            <v>GENTILLY</v>
          </cell>
          <cell r="G239" t="str">
            <v>Isabelle</v>
          </cell>
          <cell r="H239" t="str">
            <v>HENRY</v>
          </cell>
          <cell r="I239" t="str">
            <v>01.57.02.65.08</v>
          </cell>
          <cell r="J239">
            <v>16</v>
          </cell>
          <cell r="K239">
            <v>345</v>
          </cell>
          <cell r="L239">
            <v>3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4</v>
          </cell>
          <cell r="U239">
            <v>0</v>
          </cell>
          <cell r="V239">
            <v>18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35</v>
          </cell>
          <cell r="AD239">
            <v>0</v>
          </cell>
          <cell r="AE239">
            <v>145</v>
          </cell>
          <cell r="AF239">
            <v>137.5</v>
          </cell>
          <cell r="AG239">
            <v>143.25</v>
          </cell>
          <cell r="AH239">
            <v>93.38</v>
          </cell>
          <cell r="AI239">
            <v>94.4</v>
          </cell>
          <cell r="AJ239">
            <v>0</v>
          </cell>
          <cell r="AK239">
            <v>3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666.53</v>
          </cell>
          <cell r="AR239">
            <v>3</v>
          </cell>
          <cell r="AS239">
            <v>7</v>
          </cell>
          <cell r="AT239">
            <v>170.53</v>
          </cell>
          <cell r="AU239">
            <v>0</v>
          </cell>
          <cell r="AV239">
            <v>575.57999999999993</v>
          </cell>
          <cell r="AW239">
            <v>89.95</v>
          </cell>
          <cell r="AX239">
            <v>11</v>
          </cell>
          <cell r="AY239">
            <v>676.53</v>
          </cell>
          <cell r="AZ239">
            <v>0.12439690969414179</v>
          </cell>
          <cell r="BA239">
            <v>15</v>
          </cell>
          <cell r="BB239">
            <v>321</v>
          </cell>
          <cell r="BC239">
            <v>6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18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35</v>
          </cell>
          <cell r="BU239">
            <v>0</v>
          </cell>
          <cell r="BV239">
            <v>145</v>
          </cell>
          <cell r="BW239">
            <v>145</v>
          </cell>
          <cell r="BX239">
            <v>95.05</v>
          </cell>
          <cell r="BY239">
            <v>93.38</v>
          </cell>
          <cell r="BZ239">
            <v>94.4</v>
          </cell>
          <cell r="CA239">
            <v>0</v>
          </cell>
          <cell r="CB239">
            <v>3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625.82999999999993</v>
          </cell>
          <cell r="CI239">
            <v>6</v>
          </cell>
          <cell r="CJ239">
            <v>7</v>
          </cell>
          <cell r="CK239">
            <v>161.83000000000001</v>
          </cell>
          <cell r="CL239">
            <v>0</v>
          </cell>
          <cell r="CM239">
            <v>548.99999999999989</v>
          </cell>
          <cell r="CN239">
            <v>84.83</v>
          </cell>
          <cell r="CO239">
            <v>5</v>
          </cell>
          <cell r="CP239">
            <v>638.82999999999993</v>
          </cell>
        </row>
        <row r="240">
          <cell r="B240" t="str">
            <v>0940272K</v>
          </cell>
          <cell r="C240" t="str">
            <v>AUTRE</v>
          </cell>
          <cell r="D240" t="str">
            <v>E.TCC</v>
          </cell>
          <cell r="E240" t="str">
            <v>FONDATION VALLEE</v>
          </cell>
          <cell r="F240" t="str">
            <v>GENTILLY</v>
          </cell>
          <cell r="G240" t="str">
            <v>Isabelle</v>
          </cell>
          <cell r="H240" t="str">
            <v>HENRY</v>
          </cell>
          <cell r="I240" t="str">
            <v>01.57.02.65.08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183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161</v>
          </cell>
          <cell r="AW240">
            <v>22</v>
          </cell>
          <cell r="AX240">
            <v>0</v>
          </cell>
          <cell r="AY240">
            <v>183</v>
          </cell>
          <cell r="AZ240">
            <v>0.12021857923497267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183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161</v>
          </cell>
          <cell r="CN240">
            <v>22</v>
          </cell>
          <cell r="CO240">
            <v>0</v>
          </cell>
          <cell r="CP240">
            <v>183</v>
          </cell>
        </row>
        <row r="241">
          <cell r="B241" t="str">
            <v>0940141T</v>
          </cell>
          <cell r="C241" t="str">
            <v>LP</v>
          </cell>
          <cell r="D241" t="str">
            <v>LP LYC</v>
          </cell>
          <cell r="E241" t="str">
            <v>JACQUES BREL</v>
          </cell>
          <cell r="F241" t="str">
            <v>CHOISY LE ROI</v>
          </cell>
          <cell r="G241" t="str">
            <v>Isabelle</v>
          </cell>
          <cell r="H241" t="str">
            <v>HENRY</v>
          </cell>
          <cell r="I241" t="str">
            <v>01.57.02.65.08</v>
          </cell>
          <cell r="J241">
            <v>28</v>
          </cell>
          <cell r="K241">
            <v>496</v>
          </cell>
          <cell r="L241">
            <v>9</v>
          </cell>
          <cell r="M241">
            <v>0</v>
          </cell>
          <cell r="N241">
            <v>0</v>
          </cell>
          <cell r="O241">
            <v>19.5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6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78</v>
          </cell>
          <cell r="AA241">
            <v>0</v>
          </cell>
          <cell r="AB241">
            <v>18</v>
          </cell>
          <cell r="AC241">
            <v>0</v>
          </cell>
          <cell r="AD241">
            <v>22</v>
          </cell>
          <cell r="AE241">
            <v>182</v>
          </cell>
          <cell r="AF241">
            <v>138.5</v>
          </cell>
          <cell r="AG241">
            <v>205.23</v>
          </cell>
          <cell r="AH241">
            <v>177.31</v>
          </cell>
          <cell r="AI241">
            <v>198.2</v>
          </cell>
          <cell r="AJ241">
            <v>63.72</v>
          </cell>
          <cell r="AK241">
            <v>8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1081.96</v>
          </cell>
          <cell r="AR241">
            <v>28.5</v>
          </cell>
          <cell r="AS241">
            <v>15</v>
          </cell>
          <cell r="AT241">
            <v>201.24</v>
          </cell>
          <cell r="AU241">
            <v>0</v>
          </cell>
          <cell r="AV241">
            <v>937.06000000000006</v>
          </cell>
          <cell r="AW241">
            <v>169.4</v>
          </cell>
          <cell r="AX241">
            <v>19</v>
          </cell>
          <cell r="AY241">
            <v>1125.46</v>
          </cell>
          <cell r="AZ241">
            <v>0.15366685848825548</v>
          </cell>
          <cell r="BA241">
            <v>28</v>
          </cell>
          <cell r="BB241">
            <v>496</v>
          </cell>
          <cell r="BC241">
            <v>9</v>
          </cell>
          <cell r="BD241">
            <v>1</v>
          </cell>
          <cell r="BE241">
            <v>0</v>
          </cell>
          <cell r="BF241">
            <v>19.5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6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78</v>
          </cell>
          <cell r="BR241">
            <v>0</v>
          </cell>
          <cell r="BS241">
            <v>18</v>
          </cell>
          <cell r="BT241">
            <v>0</v>
          </cell>
          <cell r="BU241">
            <v>28</v>
          </cell>
          <cell r="BV241">
            <v>182</v>
          </cell>
          <cell r="BW241">
            <v>138.5</v>
          </cell>
          <cell r="BX241">
            <v>205.23</v>
          </cell>
          <cell r="BY241">
            <v>177.31</v>
          </cell>
          <cell r="BZ241">
            <v>198.2</v>
          </cell>
          <cell r="CA241">
            <v>63.72</v>
          </cell>
          <cell r="CB241">
            <v>8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1087.96</v>
          </cell>
          <cell r="CI241">
            <v>29.5</v>
          </cell>
          <cell r="CJ241">
            <v>15</v>
          </cell>
          <cell r="CK241">
            <v>201.24</v>
          </cell>
          <cell r="CL241">
            <v>0</v>
          </cell>
          <cell r="CM241">
            <v>950.00000000000011</v>
          </cell>
          <cell r="CN241">
            <v>163.46</v>
          </cell>
          <cell r="CO241">
            <v>19</v>
          </cell>
          <cell r="CP241">
            <v>1132.46</v>
          </cell>
        </row>
        <row r="242">
          <cell r="B242" t="str">
            <v>0940145X</v>
          </cell>
          <cell r="C242" t="str">
            <v>LP</v>
          </cell>
          <cell r="D242" t="str">
            <v>LP</v>
          </cell>
          <cell r="E242" t="str">
            <v>CAMILLE CLAUDEL</v>
          </cell>
          <cell r="F242" t="str">
            <v>VITRY SUR SEINE</v>
          </cell>
          <cell r="G242" t="str">
            <v>Isabelle</v>
          </cell>
          <cell r="H242" t="str">
            <v>HENRY</v>
          </cell>
          <cell r="I242" t="str">
            <v>01.57.02.65.08</v>
          </cell>
          <cell r="J242">
            <v>21</v>
          </cell>
          <cell r="K242">
            <v>440</v>
          </cell>
          <cell r="L242">
            <v>9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24</v>
          </cell>
          <cell r="AC242">
            <v>0</v>
          </cell>
          <cell r="AD242">
            <v>0</v>
          </cell>
          <cell r="AE242">
            <v>74</v>
          </cell>
          <cell r="AF242">
            <v>37</v>
          </cell>
          <cell r="AG242">
            <v>256.8</v>
          </cell>
          <cell r="AH242">
            <v>245.7</v>
          </cell>
          <cell r="AI242">
            <v>205.97</v>
          </cell>
          <cell r="AJ242">
            <v>0</v>
          </cell>
          <cell r="AK242">
            <v>6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843.47</v>
          </cell>
          <cell r="AR242">
            <v>9</v>
          </cell>
          <cell r="AS242">
            <v>6</v>
          </cell>
          <cell r="AT242">
            <v>172.47</v>
          </cell>
          <cell r="AU242">
            <v>0</v>
          </cell>
          <cell r="AV242">
            <v>733.79</v>
          </cell>
          <cell r="AW242">
            <v>110.68</v>
          </cell>
          <cell r="AX242">
            <v>14</v>
          </cell>
          <cell r="AY242">
            <v>858.47</v>
          </cell>
          <cell r="AZ242">
            <v>0.1283380214609709</v>
          </cell>
          <cell r="BA242">
            <v>21</v>
          </cell>
          <cell r="BB242">
            <v>440</v>
          </cell>
          <cell r="BC242">
            <v>9</v>
          </cell>
          <cell r="BD242">
            <v>1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24</v>
          </cell>
          <cell r="BT242">
            <v>0</v>
          </cell>
          <cell r="BU242">
            <v>1</v>
          </cell>
          <cell r="BV242">
            <v>74</v>
          </cell>
          <cell r="BW242">
            <v>37</v>
          </cell>
          <cell r="BX242">
            <v>256.8</v>
          </cell>
          <cell r="BY242">
            <v>259.2</v>
          </cell>
          <cell r="BZ242">
            <v>205.97</v>
          </cell>
          <cell r="CA242">
            <v>0</v>
          </cell>
          <cell r="CB242">
            <v>6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857.97</v>
          </cell>
          <cell r="CI242">
            <v>10</v>
          </cell>
          <cell r="CJ242">
            <v>6</v>
          </cell>
          <cell r="CK242">
            <v>185.97</v>
          </cell>
          <cell r="CL242">
            <v>0</v>
          </cell>
          <cell r="CM242">
            <v>749.5</v>
          </cell>
          <cell r="CN242">
            <v>110.47</v>
          </cell>
          <cell r="CO242">
            <v>14</v>
          </cell>
          <cell r="CP242">
            <v>873.97</v>
          </cell>
        </row>
        <row r="243">
          <cell r="B243" t="str">
            <v>0940580V</v>
          </cell>
          <cell r="C243" t="str">
            <v>LPO</v>
          </cell>
          <cell r="D243" t="str">
            <v>LGT</v>
          </cell>
          <cell r="E243" t="str">
            <v>MAXIMILIEN SORRE</v>
          </cell>
          <cell r="F243" t="str">
            <v>CACHAN</v>
          </cell>
          <cell r="G243" t="str">
            <v>Isabelle</v>
          </cell>
          <cell r="H243" t="str">
            <v>HENRY</v>
          </cell>
          <cell r="I243" t="str">
            <v>01.57.02.65.08</v>
          </cell>
          <cell r="J243">
            <v>93</v>
          </cell>
          <cell r="K243">
            <v>2749</v>
          </cell>
          <cell r="L243">
            <v>18</v>
          </cell>
          <cell r="M243">
            <v>0</v>
          </cell>
          <cell r="N243">
            <v>99.33</v>
          </cell>
          <cell r="O243">
            <v>279.13</v>
          </cell>
          <cell r="P243">
            <v>18.66</v>
          </cell>
          <cell r="Q243">
            <v>0</v>
          </cell>
          <cell r="R243">
            <v>0</v>
          </cell>
          <cell r="S243">
            <v>0</v>
          </cell>
          <cell r="T243">
            <v>12</v>
          </cell>
          <cell r="U243">
            <v>0</v>
          </cell>
          <cell r="V243">
            <v>0</v>
          </cell>
          <cell r="W243">
            <v>462</v>
          </cell>
          <cell r="X243">
            <v>684.5</v>
          </cell>
          <cell r="Y243">
            <v>665</v>
          </cell>
          <cell r="Z243">
            <v>1116.5</v>
          </cell>
          <cell r="AA243">
            <v>365.47</v>
          </cell>
          <cell r="AB243">
            <v>24</v>
          </cell>
          <cell r="AC243">
            <v>0</v>
          </cell>
          <cell r="AD243">
            <v>22</v>
          </cell>
          <cell r="AE243">
            <v>0</v>
          </cell>
          <cell r="AF243">
            <v>0</v>
          </cell>
          <cell r="AG243">
            <v>128.4</v>
          </cell>
          <cell r="AH243">
            <v>126.9</v>
          </cell>
          <cell r="AI243">
            <v>124.73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3718.5</v>
          </cell>
          <cell r="AR243">
            <v>411.99</v>
          </cell>
          <cell r="AS243">
            <v>13</v>
          </cell>
          <cell r="AT243">
            <v>96.53</v>
          </cell>
          <cell r="AU243">
            <v>458</v>
          </cell>
          <cell r="AV243">
            <v>3378.38</v>
          </cell>
          <cell r="AW243">
            <v>746.24</v>
          </cell>
          <cell r="AX243">
            <v>22</v>
          </cell>
          <cell r="AY243">
            <v>4146.62</v>
          </cell>
          <cell r="AZ243">
            <v>0.17939823274786149</v>
          </cell>
          <cell r="BA243">
            <v>93</v>
          </cell>
          <cell r="BB243">
            <v>2749</v>
          </cell>
          <cell r="BC243">
            <v>21</v>
          </cell>
          <cell r="BD243">
            <v>1</v>
          </cell>
          <cell r="BE243">
            <v>99.33</v>
          </cell>
          <cell r="BF243">
            <v>279.63</v>
          </cell>
          <cell r="BG243">
            <v>21.66</v>
          </cell>
          <cell r="BH243">
            <v>0</v>
          </cell>
          <cell r="BI243">
            <v>0</v>
          </cell>
          <cell r="BJ243">
            <v>0</v>
          </cell>
          <cell r="BK243">
            <v>12</v>
          </cell>
          <cell r="BL243">
            <v>0</v>
          </cell>
          <cell r="BM243">
            <v>0</v>
          </cell>
          <cell r="BN243">
            <v>462</v>
          </cell>
          <cell r="BO243">
            <v>684.5</v>
          </cell>
          <cell r="BP243">
            <v>665</v>
          </cell>
          <cell r="BQ243">
            <v>1118.5</v>
          </cell>
          <cell r="BR243">
            <v>371.47</v>
          </cell>
          <cell r="BS243">
            <v>24</v>
          </cell>
          <cell r="BT243">
            <v>0</v>
          </cell>
          <cell r="BU243">
            <v>28</v>
          </cell>
          <cell r="BV243">
            <v>0</v>
          </cell>
          <cell r="BW243">
            <v>0</v>
          </cell>
          <cell r="BX243">
            <v>128.4</v>
          </cell>
          <cell r="BY243">
            <v>126.9</v>
          </cell>
          <cell r="BZ243">
            <v>124.73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3732.5</v>
          </cell>
          <cell r="CI243">
            <v>419.49</v>
          </cell>
          <cell r="CJ243">
            <v>13</v>
          </cell>
          <cell r="CK243">
            <v>96.53</v>
          </cell>
          <cell r="CL243">
            <v>458</v>
          </cell>
          <cell r="CM243">
            <v>3331.85</v>
          </cell>
          <cell r="CN243">
            <v>814.27</v>
          </cell>
          <cell r="CO243">
            <v>22</v>
          </cell>
          <cell r="CP243">
            <v>4168.12</v>
          </cell>
        </row>
        <row r="244">
          <cell r="B244" t="str">
            <v>0940909C</v>
          </cell>
          <cell r="C244" t="str">
            <v>AUTRE</v>
          </cell>
          <cell r="D244" t="str">
            <v>E.D.M.</v>
          </cell>
          <cell r="E244" t="str">
            <v>INR.EC.PUBL.ENSEIGT SPECIALISE</v>
          </cell>
          <cell r="F244" t="str">
            <v>ST MAURICE</v>
          </cell>
          <cell r="G244" t="str">
            <v>Isabelle</v>
          </cell>
          <cell r="H244" t="str">
            <v>HENRY</v>
          </cell>
          <cell r="I244" t="str">
            <v>01.57.02.65.08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90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86.28</v>
          </cell>
          <cell r="AW244">
            <v>3.72</v>
          </cell>
          <cell r="AX244">
            <v>0</v>
          </cell>
          <cell r="AY244">
            <v>90</v>
          </cell>
          <cell r="AZ244">
            <v>3.8666666666666669E-2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90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86</v>
          </cell>
          <cell r="CN244">
            <v>4</v>
          </cell>
          <cell r="CO244">
            <v>0</v>
          </cell>
          <cell r="CP244">
            <v>90</v>
          </cell>
        </row>
        <row r="245">
          <cell r="B245" t="str">
            <v>0941018W</v>
          </cell>
          <cell r="C245" t="str">
            <v>LPO</v>
          </cell>
          <cell r="D245" t="str">
            <v>LPO</v>
          </cell>
          <cell r="E245" t="str">
            <v>EDOUARD BRANLY</v>
          </cell>
          <cell r="F245" t="str">
            <v>CRETEIL</v>
          </cell>
          <cell r="G245" t="str">
            <v>Isabelle</v>
          </cell>
          <cell r="H245" t="str">
            <v>HENRY</v>
          </cell>
          <cell r="I245" t="str">
            <v>01.57.02.65.08</v>
          </cell>
          <cell r="J245">
            <v>23</v>
          </cell>
          <cell r="K245">
            <v>637</v>
          </cell>
          <cell r="L245">
            <v>9</v>
          </cell>
          <cell r="M245">
            <v>0</v>
          </cell>
          <cell r="N245">
            <v>28.48</v>
          </cell>
          <cell r="O245">
            <v>90.75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154</v>
          </cell>
          <cell r="X245">
            <v>203</v>
          </cell>
          <cell r="Y245">
            <v>210</v>
          </cell>
          <cell r="Z245">
            <v>363</v>
          </cell>
          <cell r="AA245">
            <v>0</v>
          </cell>
          <cell r="AB245">
            <v>0</v>
          </cell>
          <cell r="AC245">
            <v>0</v>
          </cell>
          <cell r="AD245">
            <v>22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6</v>
          </cell>
          <cell r="AL245">
            <v>0</v>
          </cell>
          <cell r="AM245">
            <v>9</v>
          </cell>
          <cell r="AN245">
            <v>2</v>
          </cell>
          <cell r="AO245">
            <v>0</v>
          </cell>
          <cell r="AP245">
            <v>0</v>
          </cell>
          <cell r="AQ245">
            <v>951</v>
          </cell>
          <cell r="AR245">
            <v>128.22999999999999</v>
          </cell>
          <cell r="AS245">
            <v>18</v>
          </cell>
          <cell r="AT245">
            <v>0</v>
          </cell>
          <cell r="AU245">
            <v>154</v>
          </cell>
          <cell r="AV245">
            <v>878.55</v>
          </cell>
          <cell r="AW245">
            <v>204.68</v>
          </cell>
          <cell r="AX245">
            <v>14</v>
          </cell>
          <cell r="AY245">
            <v>1097.23</v>
          </cell>
          <cell r="AZ245">
            <v>0.18757412142028013</v>
          </cell>
          <cell r="BA245">
            <v>23</v>
          </cell>
          <cell r="BB245">
            <v>637</v>
          </cell>
          <cell r="BC245">
            <v>9</v>
          </cell>
          <cell r="BD245">
            <v>0</v>
          </cell>
          <cell r="BE245">
            <v>28.48</v>
          </cell>
          <cell r="BF245">
            <v>90.75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154</v>
          </cell>
          <cell r="BO245">
            <v>203</v>
          </cell>
          <cell r="BP245">
            <v>210</v>
          </cell>
          <cell r="BQ245">
            <v>363</v>
          </cell>
          <cell r="BR245">
            <v>0</v>
          </cell>
          <cell r="BS245">
            <v>0</v>
          </cell>
          <cell r="BT245">
            <v>0</v>
          </cell>
          <cell r="BU245">
            <v>30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6</v>
          </cell>
          <cell r="CC245">
            <v>0</v>
          </cell>
          <cell r="CD245">
            <v>9</v>
          </cell>
          <cell r="CE245">
            <v>2</v>
          </cell>
          <cell r="CF245">
            <v>0</v>
          </cell>
          <cell r="CG245">
            <v>0</v>
          </cell>
          <cell r="CH245">
            <v>959</v>
          </cell>
          <cell r="CI245">
            <v>128.22999999999999</v>
          </cell>
          <cell r="CJ245">
            <v>18</v>
          </cell>
          <cell r="CK245">
            <v>0</v>
          </cell>
          <cell r="CL245">
            <v>154</v>
          </cell>
          <cell r="CM245">
            <v>875.8</v>
          </cell>
          <cell r="CN245">
            <v>215.43</v>
          </cell>
          <cell r="CO245">
            <v>14</v>
          </cell>
          <cell r="CP245">
            <v>1105.23</v>
          </cell>
        </row>
        <row r="246">
          <cell r="B246" t="str">
            <v>0941019X</v>
          </cell>
          <cell r="C246" t="str">
            <v>LP</v>
          </cell>
          <cell r="D246" t="str">
            <v>SEP</v>
          </cell>
          <cell r="E246" t="str">
            <v>LYCEE EDOUARD BRANLY</v>
          </cell>
          <cell r="F246" t="str">
            <v>CRETEIL</v>
          </cell>
          <cell r="G246" t="str">
            <v>Isabelle</v>
          </cell>
          <cell r="H246" t="str">
            <v>HENRY</v>
          </cell>
          <cell r="I246" t="str">
            <v>01.57.02.65.08</v>
          </cell>
          <cell r="J246">
            <v>17</v>
          </cell>
          <cell r="K246">
            <v>399</v>
          </cell>
          <cell r="L246">
            <v>3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35</v>
          </cell>
          <cell r="AD246">
            <v>0</v>
          </cell>
          <cell r="AE246">
            <v>54</v>
          </cell>
          <cell r="AF246">
            <v>54</v>
          </cell>
          <cell r="AG246">
            <v>189.43</v>
          </cell>
          <cell r="AH246">
            <v>238.5</v>
          </cell>
          <cell r="AI246">
            <v>202.25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773.18</v>
          </cell>
          <cell r="AR246">
            <v>3</v>
          </cell>
          <cell r="AS246">
            <v>0</v>
          </cell>
          <cell r="AT246">
            <v>223.68</v>
          </cell>
          <cell r="AU246">
            <v>0</v>
          </cell>
          <cell r="AV246">
            <v>656.82</v>
          </cell>
          <cell r="AW246">
            <v>111.36</v>
          </cell>
          <cell r="AX246">
            <v>8</v>
          </cell>
          <cell r="AY246">
            <v>776.18000000000006</v>
          </cell>
          <cell r="AZ246">
            <v>0.13241148654604901</v>
          </cell>
          <cell r="BA246">
            <v>17</v>
          </cell>
          <cell r="BB246">
            <v>399</v>
          </cell>
          <cell r="BC246">
            <v>3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35</v>
          </cell>
          <cell r="BU246">
            <v>0</v>
          </cell>
          <cell r="BV246">
            <v>54</v>
          </cell>
          <cell r="BW246">
            <v>54</v>
          </cell>
          <cell r="BX246">
            <v>189.43</v>
          </cell>
          <cell r="BY246">
            <v>238.5</v>
          </cell>
          <cell r="BZ246">
            <v>213.73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784.66</v>
          </cell>
          <cell r="CI246">
            <v>3</v>
          </cell>
          <cell r="CJ246">
            <v>0</v>
          </cell>
          <cell r="CK246">
            <v>235.16</v>
          </cell>
          <cell r="CL246">
            <v>0</v>
          </cell>
          <cell r="CM246">
            <v>665.5</v>
          </cell>
          <cell r="CN246">
            <v>114.16</v>
          </cell>
          <cell r="CO246">
            <v>8</v>
          </cell>
          <cell r="CP246">
            <v>787.66000000000008</v>
          </cell>
        </row>
        <row r="247">
          <cell r="B247" t="str">
            <v>0941232D</v>
          </cell>
          <cell r="C247" t="str">
            <v>LP</v>
          </cell>
          <cell r="D247" t="str">
            <v>LP</v>
          </cell>
          <cell r="E247" t="str">
            <v>JEAN MACE</v>
          </cell>
          <cell r="F247" t="str">
            <v>CHOISY LE ROI</v>
          </cell>
          <cell r="G247" t="str">
            <v>Isabelle</v>
          </cell>
          <cell r="H247" t="str">
            <v>HENRY</v>
          </cell>
          <cell r="I247" t="str">
            <v>01.57.02.65.08</v>
          </cell>
          <cell r="J247">
            <v>15</v>
          </cell>
          <cell r="K247">
            <v>360</v>
          </cell>
          <cell r="L247">
            <v>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35</v>
          </cell>
          <cell r="AD247">
            <v>0</v>
          </cell>
          <cell r="AE247">
            <v>54</v>
          </cell>
          <cell r="AF247">
            <v>54</v>
          </cell>
          <cell r="AG247">
            <v>182</v>
          </cell>
          <cell r="AH247">
            <v>187.7</v>
          </cell>
          <cell r="AI247">
            <v>180.21</v>
          </cell>
          <cell r="AJ247">
            <v>0</v>
          </cell>
          <cell r="AK247">
            <v>12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692.91</v>
          </cell>
          <cell r="AR247">
            <v>6</v>
          </cell>
          <cell r="AS247">
            <v>12</v>
          </cell>
          <cell r="AT247">
            <v>193.75</v>
          </cell>
          <cell r="AU247">
            <v>0</v>
          </cell>
          <cell r="AV247">
            <v>600.05000000000007</v>
          </cell>
          <cell r="AW247">
            <v>97.86</v>
          </cell>
          <cell r="AX247">
            <v>13</v>
          </cell>
          <cell r="AY247">
            <v>710.91000000000008</v>
          </cell>
          <cell r="AZ247">
            <v>0.13012134945251866</v>
          </cell>
          <cell r="BA247">
            <v>15</v>
          </cell>
          <cell r="BB247">
            <v>364</v>
          </cell>
          <cell r="BC247">
            <v>6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35</v>
          </cell>
          <cell r="BU247">
            <v>0</v>
          </cell>
          <cell r="BV247">
            <v>54</v>
          </cell>
          <cell r="BW247">
            <v>54</v>
          </cell>
          <cell r="BX247">
            <v>184.25</v>
          </cell>
          <cell r="BY247">
            <v>187.7</v>
          </cell>
          <cell r="BZ247">
            <v>180.21</v>
          </cell>
          <cell r="CA247">
            <v>0</v>
          </cell>
          <cell r="CB247">
            <v>12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695.16</v>
          </cell>
          <cell r="CI247">
            <v>6</v>
          </cell>
          <cell r="CJ247">
            <v>12</v>
          </cell>
          <cell r="CK247">
            <v>196</v>
          </cell>
          <cell r="CL247">
            <v>0</v>
          </cell>
          <cell r="CM247">
            <v>606.00000000000011</v>
          </cell>
          <cell r="CN247">
            <v>94.16</v>
          </cell>
          <cell r="CO247">
            <v>13</v>
          </cell>
          <cell r="CP247">
            <v>713.16000000000008</v>
          </cell>
        </row>
        <row r="248">
          <cell r="B248" t="str">
            <v>0941294W</v>
          </cell>
          <cell r="C248" t="str">
            <v>LPO</v>
          </cell>
          <cell r="D248" t="str">
            <v>LPO</v>
          </cell>
          <cell r="E248" t="str">
            <v>ADOLPHE CHERIOUX</v>
          </cell>
          <cell r="F248" t="str">
            <v>VITRY SUR SEINE</v>
          </cell>
          <cell r="G248" t="str">
            <v>Isabelle</v>
          </cell>
          <cell r="H248" t="str">
            <v>HENRY</v>
          </cell>
          <cell r="I248" t="str">
            <v>01.57.02.65.08</v>
          </cell>
          <cell r="J248">
            <v>38</v>
          </cell>
          <cell r="K248">
            <v>1022</v>
          </cell>
          <cell r="L248">
            <v>12</v>
          </cell>
          <cell r="M248">
            <v>0</v>
          </cell>
          <cell r="N248">
            <v>44.19</v>
          </cell>
          <cell r="O248">
            <v>119.25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385</v>
          </cell>
          <cell r="X248">
            <v>326.5</v>
          </cell>
          <cell r="Y248">
            <v>334</v>
          </cell>
          <cell r="Z248">
            <v>477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22</v>
          </cell>
          <cell r="AL248">
            <v>4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1522.5</v>
          </cell>
          <cell r="AR248">
            <v>175.44</v>
          </cell>
          <cell r="AS248">
            <v>26</v>
          </cell>
          <cell r="AT248">
            <v>0</v>
          </cell>
          <cell r="AU248">
            <v>291</v>
          </cell>
          <cell r="AV248">
            <v>1479.24</v>
          </cell>
          <cell r="AW248">
            <v>222.7</v>
          </cell>
          <cell r="AX248">
            <v>22</v>
          </cell>
          <cell r="AY248">
            <v>1723.94</v>
          </cell>
          <cell r="AZ248">
            <v>0.13300151704804511</v>
          </cell>
          <cell r="BA248">
            <v>38</v>
          </cell>
          <cell r="BB248">
            <v>1022</v>
          </cell>
          <cell r="BC248">
            <v>12</v>
          </cell>
          <cell r="BD248">
            <v>0</v>
          </cell>
          <cell r="BE248">
            <v>44.19</v>
          </cell>
          <cell r="BF248">
            <v>121.25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385</v>
          </cell>
          <cell r="BO248">
            <v>326.5</v>
          </cell>
          <cell r="BP248">
            <v>334</v>
          </cell>
          <cell r="BQ248">
            <v>485</v>
          </cell>
          <cell r="BR248">
            <v>0</v>
          </cell>
          <cell r="BS248">
            <v>0</v>
          </cell>
          <cell r="BT248">
            <v>0</v>
          </cell>
          <cell r="BU248">
            <v>2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22</v>
          </cell>
          <cell r="CC248">
            <v>4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1532.5</v>
          </cell>
          <cell r="CI248">
            <v>177.44</v>
          </cell>
          <cell r="CJ248">
            <v>26</v>
          </cell>
          <cell r="CK248">
            <v>0</v>
          </cell>
          <cell r="CL248">
            <v>291</v>
          </cell>
          <cell r="CM248">
            <v>1473.14</v>
          </cell>
          <cell r="CN248">
            <v>240.79999999999998</v>
          </cell>
          <cell r="CO248">
            <v>22</v>
          </cell>
          <cell r="CP248">
            <v>1735.94</v>
          </cell>
        </row>
        <row r="249">
          <cell r="B249" t="str">
            <v>0941473R</v>
          </cell>
          <cell r="C249" t="str">
            <v>LP</v>
          </cell>
          <cell r="D249" t="str">
            <v>SEP</v>
          </cell>
          <cell r="E249" t="str">
            <v>LYCEE ADOPLHE CHERIOUX</v>
          </cell>
          <cell r="F249" t="str">
            <v>VITRY SUR SEINE</v>
          </cell>
          <cell r="G249" t="str">
            <v>Isabelle</v>
          </cell>
          <cell r="H249" t="str">
            <v>HENRY</v>
          </cell>
          <cell r="I249" t="str">
            <v>01.57.02.65.08</v>
          </cell>
          <cell r="J249">
            <v>28</v>
          </cell>
          <cell r="K249">
            <v>546</v>
          </cell>
          <cell r="L249">
            <v>9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35</v>
          </cell>
          <cell r="AD249">
            <v>0</v>
          </cell>
          <cell r="AE249">
            <v>213</v>
          </cell>
          <cell r="AF249">
            <v>176</v>
          </cell>
          <cell r="AG249">
            <v>222.13</v>
          </cell>
          <cell r="AH249">
            <v>220.1</v>
          </cell>
          <cell r="AI249">
            <v>201.9</v>
          </cell>
          <cell r="AJ249">
            <v>78.52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1146.6500000000001</v>
          </cell>
          <cell r="AR249">
            <v>9</v>
          </cell>
          <cell r="AS249">
            <v>0</v>
          </cell>
          <cell r="AT249">
            <v>240.13</v>
          </cell>
          <cell r="AU249">
            <v>0</v>
          </cell>
          <cell r="AV249">
            <v>1002.7300000000001</v>
          </cell>
          <cell r="AW249">
            <v>144.91999999999999</v>
          </cell>
          <cell r="AX249">
            <v>8</v>
          </cell>
          <cell r="AY249">
            <v>1155.6500000000001</v>
          </cell>
          <cell r="AZ249">
            <v>0.11793169564877101</v>
          </cell>
          <cell r="BA249">
            <v>28</v>
          </cell>
          <cell r="BB249">
            <v>555</v>
          </cell>
          <cell r="BC249">
            <v>12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35</v>
          </cell>
          <cell r="BU249">
            <v>0</v>
          </cell>
          <cell r="BV249">
            <v>213</v>
          </cell>
          <cell r="BW249">
            <v>176</v>
          </cell>
          <cell r="BX249">
            <v>222.13</v>
          </cell>
          <cell r="BY249">
            <v>222.79999999999998</v>
          </cell>
          <cell r="BZ249">
            <v>219.46</v>
          </cell>
          <cell r="CA249">
            <v>78.52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1166.9100000000001</v>
          </cell>
          <cell r="CI249">
            <v>12</v>
          </cell>
          <cell r="CJ249">
            <v>0</v>
          </cell>
          <cell r="CK249">
            <v>260.39</v>
          </cell>
          <cell r="CL249">
            <v>0</v>
          </cell>
          <cell r="CM249">
            <v>992.50000000000011</v>
          </cell>
          <cell r="CN249">
            <v>178.41</v>
          </cell>
          <cell r="CO249">
            <v>8</v>
          </cell>
          <cell r="CP249">
            <v>1178.9100000000001</v>
          </cell>
        </row>
        <row r="250">
          <cell r="B250" t="str">
            <v>0941301D</v>
          </cell>
          <cell r="C250" t="str">
            <v>LPO</v>
          </cell>
          <cell r="D250" t="str">
            <v>LPO</v>
          </cell>
          <cell r="E250" t="str">
            <v>FREDERIC MISTRAL</v>
          </cell>
          <cell r="F250" t="str">
            <v>FRESNES</v>
          </cell>
          <cell r="G250" t="str">
            <v>Isabelle</v>
          </cell>
          <cell r="H250" t="str">
            <v>HENRY</v>
          </cell>
          <cell r="I250" t="str">
            <v>01.57.02.65.08</v>
          </cell>
          <cell r="J250">
            <v>37</v>
          </cell>
          <cell r="K250">
            <v>1270</v>
          </cell>
          <cell r="L250">
            <v>12</v>
          </cell>
          <cell r="M250">
            <v>0</v>
          </cell>
          <cell r="N250">
            <v>61.7</v>
          </cell>
          <cell r="O250">
            <v>20.25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3</v>
          </cell>
          <cell r="V250">
            <v>0</v>
          </cell>
          <cell r="W250">
            <v>462</v>
          </cell>
          <cell r="X250">
            <v>442</v>
          </cell>
          <cell r="Y250">
            <v>397</v>
          </cell>
          <cell r="Z250">
            <v>81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13</v>
          </cell>
          <cell r="AN250">
            <v>0</v>
          </cell>
          <cell r="AO250">
            <v>0</v>
          </cell>
          <cell r="AP250">
            <v>0</v>
          </cell>
          <cell r="AQ250">
            <v>1382</v>
          </cell>
          <cell r="AR250">
            <v>93.95</v>
          </cell>
          <cell r="AS250">
            <v>16</v>
          </cell>
          <cell r="AT250">
            <v>0</v>
          </cell>
          <cell r="AU250">
            <v>331</v>
          </cell>
          <cell r="AV250">
            <v>1316.08</v>
          </cell>
          <cell r="AW250">
            <v>154.87</v>
          </cell>
          <cell r="AX250">
            <v>21</v>
          </cell>
          <cell r="AY250">
            <v>1491.9499999999998</v>
          </cell>
          <cell r="AZ250">
            <v>0.10449097808664536</v>
          </cell>
          <cell r="BA250">
            <v>37</v>
          </cell>
          <cell r="BB250">
            <v>1270</v>
          </cell>
          <cell r="BC250">
            <v>12</v>
          </cell>
          <cell r="BD250">
            <v>0</v>
          </cell>
          <cell r="BE250">
            <v>61.7</v>
          </cell>
          <cell r="BF250">
            <v>20.25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3</v>
          </cell>
          <cell r="BM250">
            <v>0</v>
          </cell>
          <cell r="BN250">
            <v>462</v>
          </cell>
          <cell r="BO250">
            <v>442</v>
          </cell>
          <cell r="BP250">
            <v>397</v>
          </cell>
          <cell r="BQ250">
            <v>81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13</v>
          </cell>
          <cell r="CE250">
            <v>0</v>
          </cell>
          <cell r="CF250">
            <v>-5</v>
          </cell>
          <cell r="CG250">
            <v>0</v>
          </cell>
          <cell r="CH250">
            <v>1382</v>
          </cell>
          <cell r="CI250">
            <v>93.95</v>
          </cell>
          <cell r="CJ250">
            <v>11</v>
          </cell>
          <cell r="CK250">
            <v>0</v>
          </cell>
          <cell r="CL250">
            <v>331</v>
          </cell>
          <cell r="CM250">
            <v>1321.35</v>
          </cell>
          <cell r="CN250">
            <v>151.6</v>
          </cell>
          <cell r="CO250">
            <v>14</v>
          </cell>
          <cell r="CP250">
            <v>1486.9499999999998</v>
          </cell>
        </row>
        <row r="251">
          <cell r="B251" t="str">
            <v>0941358R</v>
          </cell>
          <cell r="C251" t="str">
            <v>LP</v>
          </cell>
          <cell r="D251" t="str">
            <v>SEP</v>
          </cell>
          <cell r="E251" t="str">
            <v>LYCEE FREDERIC MISTRAL</v>
          </cell>
          <cell r="F251" t="str">
            <v>FRESNES</v>
          </cell>
          <cell r="G251" t="str">
            <v>Isabelle</v>
          </cell>
          <cell r="H251" t="str">
            <v>HENRY</v>
          </cell>
          <cell r="I251" t="str">
            <v>01.57.02.65.08</v>
          </cell>
          <cell r="J251">
            <v>15</v>
          </cell>
          <cell r="K251">
            <v>360</v>
          </cell>
          <cell r="L251">
            <v>6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226.38</v>
          </cell>
          <cell r="AH251">
            <v>225</v>
          </cell>
          <cell r="AI251">
            <v>222.5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673.88</v>
          </cell>
          <cell r="AR251">
            <v>6</v>
          </cell>
          <cell r="AS251">
            <v>0</v>
          </cell>
          <cell r="AT251">
            <v>201.38</v>
          </cell>
          <cell r="AU251">
            <v>0</v>
          </cell>
          <cell r="AV251">
            <v>613.12</v>
          </cell>
          <cell r="AW251">
            <v>63.76</v>
          </cell>
          <cell r="AX251">
            <v>3</v>
          </cell>
          <cell r="AY251">
            <v>679.88</v>
          </cell>
          <cell r="AZ251">
            <v>7.9185051378483223E-2</v>
          </cell>
          <cell r="BA251">
            <v>15</v>
          </cell>
          <cell r="BB251">
            <v>360</v>
          </cell>
          <cell r="BC251">
            <v>6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226.38</v>
          </cell>
          <cell r="BY251">
            <v>225</v>
          </cell>
          <cell r="BZ251">
            <v>222.5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7</v>
          </cell>
          <cell r="CG251">
            <v>0</v>
          </cell>
          <cell r="CH251">
            <v>673.88</v>
          </cell>
          <cell r="CI251">
            <v>6</v>
          </cell>
          <cell r="CJ251">
            <v>7</v>
          </cell>
          <cell r="CK251">
            <v>201.38</v>
          </cell>
          <cell r="CL251">
            <v>0</v>
          </cell>
          <cell r="CM251">
            <v>594.5</v>
          </cell>
          <cell r="CN251">
            <v>82.38</v>
          </cell>
          <cell r="CO251">
            <v>10</v>
          </cell>
          <cell r="CP251">
            <v>686.88</v>
          </cell>
        </row>
        <row r="252">
          <cell r="B252" t="str">
            <v>0941355M</v>
          </cell>
          <cell r="C252" t="str">
            <v>LP</v>
          </cell>
          <cell r="D252" t="str">
            <v>LP</v>
          </cell>
          <cell r="E252" t="str">
            <v>PAUL BERT</v>
          </cell>
          <cell r="F252" t="str">
            <v>MAISONS ALFORT</v>
          </cell>
          <cell r="G252" t="str">
            <v>Isabelle</v>
          </cell>
          <cell r="H252" t="str">
            <v>HENRY</v>
          </cell>
          <cell r="I252" t="str">
            <v>01.57.02.65.08</v>
          </cell>
          <cell r="J252">
            <v>26</v>
          </cell>
          <cell r="K252">
            <v>632</v>
          </cell>
          <cell r="L252">
            <v>9</v>
          </cell>
          <cell r="M252">
            <v>0</v>
          </cell>
          <cell r="N252">
            <v>0</v>
          </cell>
          <cell r="O252">
            <v>20.25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81</v>
          </cell>
          <cell r="AA252">
            <v>0</v>
          </cell>
          <cell r="AB252">
            <v>0</v>
          </cell>
          <cell r="AC252">
            <v>35</v>
          </cell>
          <cell r="AD252">
            <v>0</v>
          </cell>
          <cell r="AE252">
            <v>54</v>
          </cell>
          <cell r="AF252">
            <v>54</v>
          </cell>
          <cell r="AG252">
            <v>309.27999999999997</v>
          </cell>
          <cell r="AH252">
            <v>319.27999999999997</v>
          </cell>
          <cell r="AI252">
            <v>302.27999999999997</v>
          </cell>
          <cell r="AJ252">
            <v>0</v>
          </cell>
          <cell r="AK252">
            <v>15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1154.8399999999999</v>
          </cell>
          <cell r="AR252">
            <v>29.25</v>
          </cell>
          <cell r="AS252">
            <v>15</v>
          </cell>
          <cell r="AT252">
            <v>303.33999999999997</v>
          </cell>
          <cell r="AU252">
            <v>0</v>
          </cell>
          <cell r="AV252">
            <v>1029.1899999999998</v>
          </cell>
          <cell r="AW252">
            <v>156.9</v>
          </cell>
          <cell r="AX252">
            <v>13</v>
          </cell>
          <cell r="AY252">
            <v>1199.0899999999999</v>
          </cell>
          <cell r="AZ252">
            <v>0.12149509228309027</v>
          </cell>
          <cell r="BA252">
            <v>26</v>
          </cell>
          <cell r="BB252">
            <v>632</v>
          </cell>
          <cell r="BC252">
            <v>9</v>
          </cell>
          <cell r="BD252">
            <v>0</v>
          </cell>
          <cell r="BE252">
            <v>0</v>
          </cell>
          <cell r="BF252">
            <v>20.25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81</v>
          </cell>
          <cell r="BR252">
            <v>0</v>
          </cell>
          <cell r="BS252">
            <v>0</v>
          </cell>
          <cell r="BT252">
            <v>35</v>
          </cell>
          <cell r="BU252">
            <v>0</v>
          </cell>
          <cell r="BV252">
            <v>54</v>
          </cell>
          <cell r="BW252">
            <v>54</v>
          </cell>
          <cell r="BX252">
            <v>322.77999999999997</v>
          </cell>
          <cell r="BY252">
            <v>319.27999999999997</v>
          </cell>
          <cell r="BZ252">
            <v>302.27999999999997</v>
          </cell>
          <cell r="CA252">
            <v>0</v>
          </cell>
          <cell r="CB252">
            <v>15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1168.3399999999999</v>
          </cell>
          <cell r="CI252">
            <v>29.25</v>
          </cell>
          <cell r="CJ252">
            <v>15</v>
          </cell>
          <cell r="CK252">
            <v>316.83999999999997</v>
          </cell>
          <cell r="CL252">
            <v>0</v>
          </cell>
          <cell r="CM252">
            <v>1009.9999999999998</v>
          </cell>
          <cell r="CN252">
            <v>189.59</v>
          </cell>
          <cell r="CO252">
            <v>13</v>
          </cell>
          <cell r="CP252">
            <v>1212.5899999999999</v>
          </cell>
        </row>
        <row r="253">
          <cell r="B253" t="str">
            <v>0941413A</v>
          </cell>
          <cell r="C253" t="str">
            <v>LPO</v>
          </cell>
          <cell r="D253" t="str">
            <v>LPO</v>
          </cell>
          <cell r="E253" t="str">
            <v>LEON BLUM</v>
          </cell>
          <cell r="F253" t="str">
            <v>CRETEIL</v>
          </cell>
          <cell r="G253" t="str">
            <v>Isabelle</v>
          </cell>
          <cell r="H253" t="str">
            <v>HENRY</v>
          </cell>
          <cell r="I253" t="str">
            <v>01.57.02.65.08</v>
          </cell>
          <cell r="J253">
            <v>32</v>
          </cell>
          <cell r="K253">
            <v>1062</v>
          </cell>
          <cell r="L253">
            <v>12</v>
          </cell>
          <cell r="M253">
            <v>0</v>
          </cell>
          <cell r="N253">
            <v>43.53</v>
          </cell>
          <cell r="O253">
            <v>0</v>
          </cell>
          <cell r="P253">
            <v>4.54</v>
          </cell>
          <cell r="Q253">
            <v>0</v>
          </cell>
          <cell r="R253">
            <v>0</v>
          </cell>
          <cell r="S253">
            <v>0</v>
          </cell>
          <cell r="T253">
            <v>6</v>
          </cell>
          <cell r="U253">
            <v>3</v>
          </cell>
          <cell r="V253">
            <v>0</v>
          </cell>
          <cell r="W253">
            <v>308</v>
          </cell>
          <cell r="X253">
            <v>332</v>
          </cell>
          <cell r="Y253">
            <v>327</v>
          </cell>
          <cell r="Z253">
            <v>0</v>
          </cell>
          <cell r="AA253">
            <v>127</v>
          </cell>
          <cell r="AB253">
            <v>0</v>
          </cell>
          <cell r="AC253">
            <v>0</v>
          </cell>
          <cell r="AD253">
            <v>22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13</v>
          </cell>
          <cell r="AN253">
            <v>0</v>
          </cell>
          <cell r="AO253">
            <v>0</v>
          </cell>
          <cell r="AP253">
            <v>0</v>
          </cell>
          <cell r="AQ253">
            <v>1114</v>
          </cell>
          <cell r="AR253">
            <v>60.07</v>
          </cell>
          <cell r="AS253">
            <v>24</v>
          </cell>
          <cell r="AT253">
            <v>0</v>
          </cell>
          <cell r="AU253">
            <v>237</v>
          </cell>
          <cell r="AV253">
            <v>1016.68</v>
          </cell>
          <cell r="AW253">
            <v>163.89</v>
          </cell>
          <cell r="AX253">
            <v>17.5</v>
          </cell>
          <cell r="AY253">
            <v>1198.07</v>
          </cell>
          <cell r="AZ253">
            <v>0.11989248093379883</v>
          </cell>
          <cell r="BA253">
            <v>32</v>
          </cell>
          <cell r="BB253">
            <v>1062</v>
          </cell>
          <cell r="BC253">
            <v>12</v>
          </cell>
          <cell r="BD253">
            <v>2</v>
          </cell>
          <cell r="BE253">
            <v>43.53</v>
          </cell>
          <cell r="BF253">
            <v>0</v>
          </cell>
          <cell r="BG253">
            <v>4.54</v>
          </cell>
          <cell r="BH253">
            <v>0</v>
          </cell>
          <cell r="BI253">
            <v>0</v>
          </cell>
          <cell r="BJ253">
            <v>0</v>
          </cell>
          <cell r="BK253">
            <v>6</v>
          </cell>
          <cell r="BL253">
            <v>3</v>
          </cell>
          <cell r="BM253">
            <v>0</v>
          </cell>
          <cell r="BN253">
            <v>308</v>
          </cell>
          <cell r="BO253">
            <v>332</v>
          </cell>
          <cell r="BP253">
            <v>327</v>
          </cell>
          <cell r="BQ253">
            <v>0</v>
          </cell>
          <cell r="BR253">
            <v>127</v>
          </cell>
          <cell r="BS253">
            <v>0</v>
          </cell>
          <cell r="BT253">
            <v>0</v>
          </cell>
          <cell r="BU253">
            <v>28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13</v>
          </cell>
          <cell r="CE253">
            <v>0</v>
          </cell>
          <cell r="CF253">
            <v>0</v>
          </cell>
          <cell r="CG253">
            <v>0</v>
          </cell>
          <cell r="CH253">
            <v>1120</v>
          </cell>
          <cell r="CI253">
            <v>62.07</v>
          </cell>
          <cell r="CJ253">
            <v>24</v>
          </cell>
          <cell r="CK253">
            <v>0</v>
          </cell>
          <cell r="CL253">
            <v>237</v>
          </cell>
          <cell r="CM253">
            <v>1007.5</v>
          </cell>
          <cell r="CN253">
            <v>181.07</v>
          </cell>
          <cell r="CO253">
            <v>17.5</v>
          </cell>
          <cell r="CP253">
            <v>1206.07</v>
          </cell>
        </row>
        <row r="254">
          <cell r="B254" t="str">
            <v>0941606K</v>
          </cell>
          <cell r="C254" t="str">
            <v>LP</v>
          </cell>
          <cell r="D254" t="str">
            <v>SEP</v>
          </cell>
          <cell r="E254" t="str">
            <v>LYCEE LEON BLUM</v>
          </cell>
          <cell r="F254" t="str">
            <v>CRETEIL</v>
          </cell>
          <cell r="G254" t="str">
            <v>Isabelle</v>
          </cell>
          <cell r="H254" t="str">
            <v>HENRY</v>
          </cell>
          <cell r="I254" t="str">
            <v>01.57.02.65.08</v>
          </cell>
          <cell r="J254">
            <v>13</v>
          </cell>
          <cell r="K254">
            <v>303</v>
          </cell>
          <cell r="L254">
            <v>3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9</v>
          </cell>
          <cell r="V254">
            <v>18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182</v>
          </cell>
          <cell r="AH254">
            <v>180</v>
          </cell>
          <cell r="AI254">
            <v>177.44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27</v>
          </cell>
          <cell r="AP254">
            <v>0</v>
          </cell>
          <cell r="AQ254">
            <v>557.44000000000005</v>
          </cell>
          <cell r="AR254">
            <v>3</v>
          </cell>
          <cell r="AS254">
            <v>36</v>
          </cell>
          <cell r="AT254">
            <v>161.44</v>
          </cell>
          <cell r="AU254">
            <v>0</v>
          </cell>
          <cell r="AV254">
            <v>485.45000000000005</v>
          </cell>
          <cell r="AW254">
            <v>103.49</v>
          </cell>
          <cell r="AX254">
            <v>7.5</v>
          </cell>
          <cell r="AY254">
            <v>596.44000000000005</v>
          </cell>
          <cell r="AZ254">
            <v>0.15725740220798337</v>
          </cell>
          <cell r="BA254">
            <v>13</v>
          </cell>
          <cell r="BB254">
            <v>311</v>
          </cell>
          <cell r="BC254">
            <v>3</v>
          </cell>
          <cell r="BD254">
            <v>2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2</v>
          </cell>
          <cell r="BL254">
            <v>3</v>
          </cell>
          <cell r="BM254">
            <v>18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186.5</v>
          </cell>
          <cell r="BY254">
            <v>180</v>
          </cell>
          <cell r="BZ254">
            <v>177.44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27</v>
          </cell>
          <cell r="CG254">
            <v>0</v>
          </cell>
          <cell r="CH254">
            <v>561.94000000000005</v>
          </cell>
          <cell r="CI254">
            <v>5</v>
          </cell>
          <cell r="CJ254">
            <v>32</v>
          </cell>
          <cell r="CK254">
            <v>165.94</v>
          </cell>
          <cell r="CL254">
            <v>0</v>
          </cell>
          <cell r="CM254">
            <v>471.00000000000006</v>
          </cell>
          <cell r="CN254">
            <v>120.44</v>
          </cell>
          <cell r="CO254">
            <v>7.5</v>
          </cell>
          <cell r="CP254">
            <v>598.94000000000005</v>
          </cell>
        </row>
        <row r="255">
          <cell r="B255" t="str">
            <v>0941474S</v>
          </cell>
          <cell r="C255" t="str">
            <v>LPO</v>
          </cell>
          <cell r="D255" t="str">
            <v>LPO</v>
          </cell>
          <cell r="E255" t="str">
            <v>DARIUS MILHAUD</v>
          </cell>
          <cell r="F255" t="str">
            <v>LE KREMLIN BICETRE</v>
          </cell>
          <cell r="G255" t="str">
            <v>Isabelle</v>
          </cell>
          <cell r="H255" t="str">
            <v>HENRY</v>
          </cell>
          <cell r="I255" t="str">
            <v>01.57.02.65.08</v>
          </cell>
          <cell r="J255">
            <v>42</v>
          </cell>
          <cell r="K255">
            <v>1358</v>
          </cell>
          <cell r="L255">
            <v>12</v>
          </cell>
          <cell r="M255">
            <v>0</v>
          </cell>
          <cell r="N255">
            <v>59.74</v>
          </cell>
          <cell r="O255">
            <v>63.75</v>
          </cell>
          <cell r="P255">
            <v>0</v>
          </cell>
          <cell r="Q255">
            <v>4.75</v>
          </cell>
          <cell r="R255">
            <v>0</v>
          </cell>
          <cell r="S255">
            <v>0</v>
          </cell>
          <cell r="T255">
            <v>6</v>
          </cell>
          <cell r="U255">
            <v>0</v>
          </cell>
          <cell r="V255">
            <v>0</v>
          </cell>
          <cell r="W255">
            <v>500.5</v>
          </cell>
          <cell r="X255">
            <v>409.5</v>
          </cell>
          <cell r="Y255">
            <v>450</v>
          </cell>
          <cell r="Z255">
            <v>255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25</v>
          </cell>
          <cell r="AL255">
            <v>0</v>
          </cell>
          <cell r="AM255">
            <v>15</v>
          </cell>
          <cell r="AN255">
            <v>0</v>
          </cell>
          <cell r="AO255">
            <v>0</v>
          </cell>
          <cell r="AP255">
            <v>0</v>
          </cell>
          <cell r="AQ255">
            <v>1615</v>
          </cell>
          <cell r="AR255">
            <v>135.49</v>
          </cell>
          <cell r="AS255">
            <v>50.75</v>
          </cell>
          <cell r="AT255">
            <v>0</v>
          </cell>
          <cell r="AU255">
            <v>353</v>
          </cell>
          <cell r="AV255">
            <v>1564.46</v>
          </cell>
          <cell r="AW255">
            <v>218.28</v>
          </cell>
          <cell r="AX255">
            <v>18.5</v>
          </cell>
          <cell r="AY255">
            <v>1801.24</v>
          </cell>
          <cell r="AZ255">
            <v>0.10969843332580123</v>
          </cell>
          <cell r="BA255">
            <v>43</v>
          </cell>
          <cell r="BB255">
            <v>1388</v>
          </cell>
          <cell r="BC255">
            <v>15</v>
          </cell>
          <cell r="BD255">
            <v>1</v>
          </cell>
          <cell r="BE255">
            <v>59.74</v>
          </cell>
          <cell r="BF255">
            <v>63.75</v>
          </cell>
          <cell r="BG255">
            <v>0</v>
          </cell>
          <cell r="BH255">
            <v>4.75</v>
          </cell>
          <cell r="BI255">
            <v>0</v>
          </cell>
          <cell r="BJ255">
            <v>0</v>
          </cell>
          <cell r="BK255">
            <v>6</v>
          </cell>
          <cell r="BL255">
            <v>0</v>
          </cell>
          <cell r="BM255">
            <v>0</v>
          </cell>
          <cell r="BN255">
            <v>539</v>
          </cell>
          <cell r="BO255">
            <v>409.5</v>
          </cell>
          <cell r="BP255">
            <v>450</v>
          </cell>
          <cell r="BQ255">
            <v>255</v>
          </cell>
          <cell r="BR255">
            <v>0</v>
          </cell>
          <cell r="BS255">
            <v>0</v>
          </cell>
          <cell r="BT255">
            <v>0</v>
          </cell>
          <cell r="BU255">
            <v>1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25</v>
          </cell>
          <cell r="CC255">
            <v>0</v>
          </cell>
          <cell r="CD255">
            <v>15</v>
          </cell>
          <cell r="CE255">
            <v>0</v>
          </cell>
          <cell r="CF255">
            <v>0.5</v>
          </cell>
          <cell r="CG255">
            <v>0</v>
          </cell>
          <cell r="CH255">
            <v>1654.5</v>
          </cell>
          <cell r="CI255">
            <v>139.49</v>
          </cell>
          <cell r="CJ255">
            <v>51.25</v>
          </cell>
          <cell r="CK255">
            <v>0</v>
          </cell>
          <cell r="CL255">
            <v>365</v>
          </cell>
          <cell r="CM255">
            <v>1572.2</v>
          </cell>
          <cell r="CN255">
            <v>254.04</v>
          </cell>
          <cell r="CO255">
            <v>19</v>
          </cell>
          <cell r="CP255">
            <v>1845.24</v>
          </cell>
        </row>
        <row r="256">
          <cell r="B256" t="str">
            <v>0941475T</v>
          </cell>
          <cell r="C256" t="str">
            <v>LP</v>
          </cell>
          <cell r="D256" t="str">
            <v>SEP</v>
          </cell>
          <cell r="E256" t="str">
            <v>LYCEE DARIUS MILHAUD</v>
          </cell>
          <cell r="F256" t="str">
            <v>LE KREMLIN BICETRE</v>
          </cell>
          <cell r="G256" t="str">
            <v>Isabelle</v>
          </cell>
          <cell r="H256" t="str">
            <v>HENRY</v>
          </cell>
          <cell r="I256" t="str">
            <v>01.57.02.65.08</v>
          </cell>
          <cell r="J256">
            <v>18</v>
          </cell>
          <cell r="K256">
            <v>456</v>
          </cell>
          <cell r="L256">
            <v>6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54</v>
          </cell>
          <cell r="AF256">
            <v>54</v>
          </cell>
          <cell r="AG256">
            <v>194.83</v>
          </cell>
          <cell r="AH256">
            <v>238.5</v>
          </cell>
          <cell r="AI256">
            <v>235.33</v>
          </cell>
          <cell r="AJ256">
            <v>54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830.66</v>
          </cell>
          <cell r="AR256">
            <v>6</v>
          </cell>
          <cell r="AS256">
            <v>0</v>
          </cell>
          <cell r="AT256">
            <v>255.52</v>
          </cell>
          <cell r="AU256">
            <v>0</v>
          </cell>
          <cell r="AV256">
            <v>712.30000000000007</v>
          </cell>
          <cell r="AW256">
            <v>106.86</v>
          </cell>
          <cell r="AX256">
            <v>17.5</v>
          </cell>
          <cell r="AY256">
            <v>836.66000000000008</v>
          </cell>
          <cell r="AZ256">
            <v>0.12186301184133481</v>
          </cell>
          <cell r="BA256">
            <v>18</v>
          </cell>
          <cell r="BB256">
            <v>456</v>
          </cell>
          <cell r="BC256">
            <v>6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54</v>
          </cell>
          <cell r="BW256">
            <v>54</v>
          </cell>
          <cell r="BX256">
            <v>197.08</v>
          </cell>
          <cell r="BY256">
            <v>238.5</v>
          </cell>
          <cell r="BZ256">
            <v>235.33</v>
          </cell>
          <cell r="CA256">
            <v>54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-0.5</v>
          </cell>
          <cell r="CG256">
            <v>0</v>
          </cell>
          <cell r="CH256">
            <v>832.91</v>
          </cell>
          <cell r="CI256">
            <v>6</v>
          </cell>
          <cell r="CJ256">
            <v>-0.5</v>
          </cell>
          <cell r="CK256">
            <v>257.77</v>
          </cell>
          <cell r="CL256">
            <v>0</v>
          </cell>
          <cell r="CM256">
            <v>715.50000000000011</v>
          </cell>
          <cell r="CN256">
            <v>105.91</v>
          </cell>
          <cell r="CO256">
            <v>17</v>
          </cell>
          <cell r="CP256">
            <v>838.41000000000008</v>
          </cell>
        </row>
        <row r="257">
          <cell r="B257" t="str">
            <v>0941930M</v>
          </cell>
          <cell r="C257" t="str">
            <v>LPO</v>
          </cell>
          <cell r="D257" t="str">
            <v>LPO</v>
          </cell>
          <cell r="E257" t="str">
            <v>JOHANNES GUTENBERG</v>
          </cell>
          <cell r="F257" t="str">
            <v>CRETEIL</v>
          </cell>
          <cell r="G257" t="str">
            <v>Isabelle</v>
          </cell>
          <cell r="H257" t="str">
            <v>HENRY</v>
          </cell>
          <cell r="I257" t="str">
            <v>01.57.02.65.08</v>
          </cell>
          <cell r="J257">
            <v>30</v>
          </cell>
          <cell r="K257">
            <v>955</v>
          </cell>
          <cell r="L257">
            <v>12</v>
          </cell>
          <cell r="M257">
            <v>0</v>
          </cell>
          <cell r="N257">
            <v>54.22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6</v>
          </cell>
          <cell r="U257">
            <v>0</v>
          </cell>
          <cell r="V257">
            <v>0</v>
          </cell>
          <cell r="W257">
            <v>308</v>
          </cell>
          <cell r="X257">
            <v>376</v>
          </cell>
          <cell r="Y257">
            <v>439.5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21</v>
          </cell>
          <cell r="AL257">
            <v>0</v>
          </cell>
          <cell r="AM257">
            <v>9</v>
          </cell>
          <cell r="AN257">
            <v>0</v>
          </cell>
          <cell r="AO257">
            <v>0</v>
          </cell>
          <cell r="AP257">
            <v>0</v>
          </cell>
          <cell r="AQ257">
            <v>1123.5</v>
          </cell>
          <cell r="AR257">
            <v>66.22</v>
          </cell>
          <cell r="AS257">
            <v>36</v>
          </cell>
          <cell r="AT257">
            <v>0</v>
          </cell>
          <cell r="AU257">
            <v>282</v>
          </cell>
          <cell r="AV257">
            <v>1069.93</v>
          </cell>
          <cell r="AW257">
            <v>143.79</v>
          </cell>
          <cell r="AX257">
            <v>12</v>
          </cell>
          <cell r="AY257">
            <v>1225.72</v>
          </cell>
          <cell r="AZ257">
            <v>0.11914788615974077</v>
          </cell>
          <cell r="BA257">
            <v>30</v>
          </cell>
          <cell r="BB257">
            <v>950</v>
          </cell>
          <cell r="BC257">
            <v>12</v>
          </cell>
          <cell r="BD257">
            <v>1</v>
          </cell>
          <cell r="BE257">
            <v>54.29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6</v>
          </cell>
          <cell r="BL257">
            <v>0</v>
          </cell>
          <cell r="BM257">
            <v>0</v>
          </cell>
          <cell r="BN257">
            <v>308</v>
          </cell>
          <cell r="BO257">
            <v>377</v>
          </cell>
          <cell r="BP257">
            <v>439.5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21</v>
          </cell>
          <cell r="CC257">
            <v>0</v>
          </cell>
          <cell r="CD257">
            <v>9</v>
          </cell>
          <cell r="CE257">
            <v>0</v>
          </cell>
          <cell r="CF257">
            <v>3</v>
          </cell>
          <cell r="CG257">
            <v>0</v>
          </cell>
          <cell r="CH257">
            <v>1124.5</v>
          </cell>
          <cell r="CI257">
            <v>67.289999999999992</v>
          </cell>
          <cell r="CJ257">
            <v>39</v>
          </cell>
          <cell r="CK257">
            <v>0</v>
          </cell>
          <cell r="CL257">
            <v>276</v>
          </cell>
          <cell r="CM257">
            <v>1075.05</v>
          </cell>
          <cell r="CN257">
            <v>140.74</v>
          </cell>
          <cell r="CO257">
            <v>15</v>
          </cell>
          <cell r="CP257">
            <v>1230.79</v>
          </cell>
        </row>
        <row r="258">
          <cell r="B258" t="str">
            <v>0942020K</v>
          </cell>
          <cell r="C258" t="str">
            <v>LP</v>
          </cell>
          <cell r="D258" t="str">
            <v>SEP</v>
          </cell>
          <cell r="E258" t="str">
            <v>LYCEE GUTENBERG</v>
          </cell>
          <cell r="F258" t="str">
            <v>CRETEIL</v>
          </cell>
          <cell r="G258" t="str">
            <v>Isabelle</v>
          </cell>
          <cell r="H258" t="str">
            <v>HENRY</v>
          </cell>
          <cell r="I258" t="str">
            <v>01.57.02.65.08</v>
          </cell>
          <cell r="J258">
            <v>12</v>
          </cell>
          <cell r="K258">
            <v>312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150</v>
          </cell>
          <cell r="AH258">
            <v>148.5</v>
          </cell>
          <cell r="AI258">
            <v>142.72999999999999</v>
          </cell>
          <cell r="AJ258">
            <v>82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523.23</v>
          </cell>
          <cell r="AR258">
            <v>0</v>
          </cell>
          <cell r="AS258">
            <v>0</v>
          </cell>
          <cell r="AT258">
            <v>157.72999999999999</v>
          </cell>
          <cell r="AU258">
            <v>0</v>
          </cell>
          <cell r="AV258">
            <v>432.5</v>
          </cell>
          <cell r="AW258">
            <v>77.73</v>
          </cell>
          <cell r="AX258">
            <v>13</v>
          </cell>
          <cell r="AY258">
            <v>523.23</v>
          </cell>
          <cell r="AZ258">
            <v>0.1531027801309584</v>
          </cell>
          <cell r="BA258">
            <v>12</v>
          </cell>
          <cell r="BB258">
            <v>312</v>
          </cell>
          <cell r="BC258">
            <v>3</v>
          </cell>
          <cell r="BD258">
            <v>1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150</v>
          </cell>
          <cell r="BY258">
            <v>148.5</v>
          </cell>
          <cell r="BZ258">
            <v>142.72999999999999</v>
          </cell>
          <cell r="CA258">
            <v>82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-3</v>
          </cell>
          <cell r="CG258">
            <v>0</v>
          </cell>
          <cell r="CH258">
            <v>523.23</v>
          </cell>
          <cell r="CI258">
            <v>4</v>
          </cell>
          <cell r="CJ258">
            <v>-3</v>
          </cell>
          <cell r="CK258">
            <v>157.72999999999999</v>
          </cell>
          <cell r="CL258">
            <v>0</v>
          </cell>
          <cell r="CM258">
            <v>443.5</v>
          </cell>
          <cell r="CN258">
            <v>70.73</v>
          </cell>
          <cell r="CO258">
            <v>10</v>
          </cell>
          <cell r="CP258">
            <v>524.23</v>
          </cell>
        </row>
        <row r="259">
          <cell r="B259" t="str">
            <v>0940136M</v>
          </cell>
          <cell r="C259" t="str">
            <v>LP</v>
          </cell>
          <cell r="D259" t="str">
            <v>SEP</v>
          </cell>
          <cell r="E259" t="str">
            <v>LYCEE FERNAND LEGER</v>
          </cell>
          <cell r="F259" t="str">
            <v>IVRY SUR SEINE</v>
          </cell>
          <cell r="G259" t="str">
            <v>Isabelle</v>
          </cell>
          <cell r="H259" t="str">
            <v>HENRY</v>
          </cell>
          <cell r="I259" t="str">
            <v>01.57.02.65.08</v>
          </cell>
          <cell r="J259">
            <v>16</v>
          </cell>
          <cell r="K259">
            <v>288</v>
          </cell>
          <cell r="L259">
            <v>3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21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35</v>
          </cell>
          <cell r="AD259">
            <v>22</v>
          </cell>
          <cell r="AE259">
            <v>108</v>
          </cell>
          <cell r="AF259">
            <v>108</v>
          </cell>
          <cell r="AG259">
            <v>123</v>
          </cell>
          <cell r="AH259">
            <v>121.5</v>
          </cell>
          <cell r="AI259">
            <v>120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657.5</v>
          </cell>
          <cell r="AR259">
            <v>3</v>
          </cell>
          <cell r="AS259">
            <v>1</v>
          </cell>
          <cell r="AT259">
            <v>149</v>
          </cell>
          <cell r="AU259">
            <v>0</v>
          </cell>
          <cell r="AV259">
            <v>569.6</v>
          </cell>
          <cell r="AW259">
            <v>86.4</v>
          </cell>
          <cell r="AX259">
            <v>5.5</v>
          </cell>
          <cell r="AY259">
            <v>661.5</v>
          </cell>
          <cell r="AZ259">
            <v>0.11864066810199825</v>
          </cell>
          <cell r="BA259">
            <v>16</v>
          </cell>
          <cell r="BB259">
            <v>288</v>
          </cell>
          <cell r="BC259">
            <v>3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21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35</v>
          </cell>
          <cell r="BU259">
            <v>27</v>
          </cell>
          <cell r="BV259">
            <v>108</v>
          </cell>
          <cell r="BW259">
            <v>108</v>
          </cell>
          <cell r="BX259">
            <v>123</v>
          </cell>
          <cell r="BY259">
            <v>121.5</v>
          </cell>
          <cell r="BZ259">
            <v>120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5</v>
          </cell>
          <cell r="CG259">
            <v>0</v>
          </cell>
          <cell r="CH259">
            <v>662.5</v>
          </cell>
          <cell r="CI259">
            <v>3</v>
          </cell>
          <cell r="CJ259">
            <v>6</v>
          </cell>
          <cell r="CK259">
            <v>149</v>
          </cell>
          <cell r="CL259">
            <v>0</v>
          </cell>
          <cell r="CM259">
            <v>570</v>
          </cell>
          <cell r="CN259">
            <v>91</v>
          </cell>
          <cell r="CO259">
            <v>10.5</v>
          </cell>
          <cell r="CP259">
            <v>671.5</v>
          </cell>
        </row>
        <row r="260">
          <cell r="B260" t="str">
            <v>0941972H</v>
          </cell>
          <cell r="C260" t="str">
            <v>LPO</v>
          </cell>
          <cell r="D260" t="str">
            <v>LPO LY</v>
          </cell>
          <cell r="E260" t="str">
            <v>FERNAND LEGER</v>
          </cell>
          <cell r="F260" t="str">
            <v>IVRY SUR SEINE</v>
          </cell>
          <cell r="G260" t="str">
            <v>Isabelle</v>
          </cell>
          <cell r="H260" t="str">
            <v>HENRY</v>
          </cell>
          <cell r="I260" t="str">
            <v>01.57.02.65.08</v>
          </cell>
          <cell r="J260">
            <v>12</v>
          </cell>
          <cell r="K260">
            <v>280</v>
          </cell>
          <cell r="L260">
            <v>6</v>
          </cell>
          <cell r="M260">
            <v>0</v>
          </cell>
          <cell r="N260">
            <v>16.22</v>
          </cell>
          <cell r="O260">
            <v>23.38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154</v>
          </cell>
          <cell r="X260">
            <v>118</v>
          </cell>
          <cell r="Y260">
            <v>117</v>
          </cell>
          <cell r="Z260">
            <v>93.5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</v>
          </cell>
          <cell r="AL260">
            <v>0</v>
          </cell>
          <cell r="AM260">
            <v>3</v>
          </cell>
          <cell r="AN260">
            <v>0</v>
          </cell>
          <cell r="AO260">
            <v>0</v>
          </cell>
          <cell r="AP260">
            <v>0</v>
          </cell>
          <cell r="AQ260">
            <v>482.5</v>
          </cell>
          <cell r="AR260">
            <v>45.6</v>
          </cell>
          <cell r="AS260">
            <v>12</v>
          </cell>
          <cell r="AT260">
            <v>0</v>
          </cell>
          <cell r="AU260">
            <v>104</v>
          </cell>
          <cell r="AV260">
            <v>453.81</v>
          </cell>
          <cell r="AW260">
            <v>76.790000000000006</v>
          </cell>
          <cell r="AX260">
            <v>9.5</v>
          </cell>
          <cell r="AY260">
            <v>540.1</v>
          </cell>
          <cell r="AZ260">
            <v>0.13877459663045852</v>
          </cell>
          <cell r="BA260">
            <v>12</v>
          </cell>
          <cell r="BB260">
            <v>280</v>
          </cell>
          <cell r="BC260">
            <v>6</v>
          </cell>
          <cell r="BD260">
            <v>2</v>
          </cell>
          <cell r="BE260">
            <v>16.22</v>
          </cell>
          <cell r="BF260">
            <v>23.38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154</v>
          </cell>
          <cell r="BO260">
            <v>118</v>
          </cell>
          <cell r="BP260">
            <v>117</v>
          </cell>
          <cell r="BQ260">
            <v>93.5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9</v>
          </cell>
          <cell r="CC260">
            <v>0</v>
          </cell>
          <cell r="CD260">
            <v>3</v>
          </cell>
          <cell r="CE260">
            <v>0</v>
          </cell>
          <cell r="CF260">
            <v>-5</v>
          </cell>
          <cell r="CG260">
            <v>0</v>
          </cell>
          <cell r="CH260">
            <v>482.5</v>
          </cell>
          <cell r="CI260">
            <v>47.6</v>
          </cell>
          <cell r="CJ260">
            <v>7</v>
          </cell>
          <cell r="CK260">
            <v>0</v>
          </cell>
          <cell r="CL260">
            <v>104</v>
          </cell>
          <cell r="CM260">
            <v>450.1</v>
          </cell>
          <cell r="CN260">
            <v>82.5</v>
          </cell>
          <cell r="CO260">
            <v>4.5</v>
          </cell>
          <cell r="CP260">
            <v>537.1</v>
          </cell>
        </row>
        <row r="261">
          <cell r="B261" t="str">
            <v>0941354L</v>
          </cell>
          <cell r="C261" t="str">
            <v>LP</v>
          </cell>
          <cell r="D261" t="str">
            <v>SEP</v>
          </cell>
          <cell r="E261" t="str">
            <v>LYCEE ROBERT SCHUMAN</v>
          </cell>
          <cell r="F261" t="str">
            <v>CHARENTON LE PONT</v>
          </cell>
          <cell r="G261" t="str">
            <v>Isabelle</v>
          </cell>
          <cell r="H261" t="str">
            <v>HENRY</v>
          </cell>
          <cell r="I261" t="str">
            <v>01.57.02.65.08</v>
          </cell>
          <cell r="J261">
            <v>7</v>
          </cell>
          <cell r="K261">
            <v>180</v>
          </cell>
          <cell r="L261">
            <v>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6</v>
          </cell>
          <cell r="U261">
            <v>6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91</v>
          </cell>
          <cell r="AH261">
            <v>79.88</v>
          </cell>
          <cell r="AI261">
            <v>78.31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249.18</v>
          </cell>
          <cell r="AR261">
            <v>3</v>
          </cell>
          <cell r="AS261">
            <v>12</v>
          </cell>
          <cell r="AT261">
            <v>60.19</v>
          </cell>
          <cell r="AU261">
            <v>0</v>
          </cell>
          <cell r="AV261">
            <v>218.98</v>
          </cell>
          <cell r="AW261">
            <v>42.21</v>
          </cell>
          <cell r="AX261">
            <v>3</v>
          </cell>
          <cell r="AY261">
            <v>264.19</v>
          </cell>
          <cell r="AZ261">
            <v>0.15384217602647637</v>
          </cell>
          <cell r="BA261">
            <v>7</v>
          </cell>
          <cell r="BB261">
            <v>180</v>
          </cell>
          <cell r="BC261">
            <v>3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6</v>
          </cell>
          <cell r="BL261">
            <v>6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91</v>
          </cell>
          <cell r="BY261">
            <v>93.38</v>
          </cell>
          <cell r="BZ261">
            <v>78.31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262.68</v>
          </cell>
          <cell r="CI261">
            <v>3</v>
          </cell>
          <cell r="CJ261">
            <v>12</v>
          </cell>
          <cell r="CK261">
            <v>73.69</v>
          </cell>
          <cell r="CL261">
            <v>0</v>
          </cell>
          <cell r="CM261">
            <v>235.25</v>
          </cell>
          <cell r="CN261">
            <v>39.44</v>
          </cell>
          <cell r="CO261">
            <v>3</v>
          </cell>
          <cell r="CP261">
            <v>277.69</v>
          </cell>
        </row>
        <row r="262">
          <cell r="B262" t="str">
            <v>0941974K</v>
          </cell>
          <cell r="C262" t="str">
            <v>LPO</v>
          </cell>
          <cell r="D262" t="str">
            <v>LPO</v>
          </cell>
          <cell r="E262" t="str">
            <v>ROBERT SCHUMAN</v>
          </cell>
          <cell r="F262" t="str">
            <v>CHARENTON LE PONT</v>
          </cell>
          <cell r="G262" t="str">
            <v>Isabelle</v>
          </cell>
          <cell r="H262" t="str">
            <v>HENRY</v>
          </cell>
          <cell r="I262" t="str">
            <v>01.57.02.65.08</v>
          </cell>
          <cell r="J262">
            <v>19</v>
          </cell>
          <cell r="K262">
            <v>627</v>
          </cell>
          <cell r="L262">
            <v>6</v>
          </cell>
          <cell r="M262">
            <v>0</v>
          </cell>
          <cell r="N262">
            <v>35.31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6</v>
          </cell>
          <cell r="U262">
            <v>0</v>
          </cell>
          <cell r="V262">
            <v>0</v>
          </cell>
          <cell r="W262">
            <v>231</v>
          </cell>
          <cell r="X262">
            <v>218</v>
          </cell>
          <cell r="Y262">
            <v>250.5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9</v>
          </cell>
          <cell r="AN262">
            <v>0</v>
          </cell>
          <cell r="AO262">
            <v>0</v>
          </cell>
          <cell r="AP262">
            <v>0</v>
          </cell>
          <cell r="AQ262">
            <v>699.5</v>
          </cell>
          <cell r="AR262">
            <v>41.31</v>
          </cell>
          <cell r="AS262">
            <v>15</v>
          </cell>
          <cell r="AT262">
            <v>0</v>
          </cell>
          <cell r="AU262">
            <v>172</v>
          </cell>
          <cell r="AV262">
            <v>664.8599999999999</v>
          </cell>
          <cell r="AW262">
            <v>81.95</v>
          </cell>
          <cell r="AX262">
            <v>9</v>
          </cell>
          <cell r="AY262">
            <v>755.81</v>
          </cell>
          <cell r="AZ262">
            <v>0.11857276933898389</v>
          </cell>
          <cell r="BA262">
            <v>20</v>
          </cell>
          <cell r="BB262">
            <v>662</v>
          </cell>
          <cell r="BC262">
            <v>9</v>
          </cell>
          <cell r="BD262">
            <v>1</v>
          </cell>
          <cell r="BE262">
            <v>35.31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6</v>
          </cell>
          <cell r="BL262">
            <v>0</v>
          </cell>
          <cell r="BM262">
            <v>0</v>
          </cell>
          <cell r="BN262">
            <v>269.5</v>
          </cell>
          <cell r="BO262">
            <v>218</v>
          </cell>
          <cell r="BP262">
            <v>250.5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9</v>
          </cell>
          <cell r="CE262">
            <v>0</v>
          </cell>
          <cell r="CF262">
            <v>4</v>
          </cell>
          <cell r="CG262">
            <v>0</v>
          </cell>
          <cell r="CH262">
            <v>738</v>
          </cell>
          <cell r="CI262">
            <v>45.31</v>
          </cell>
          <cell r="CJ262">
            <v>19</v>
          </cell>
          <cell r="CK262">
            <v>0</v>
          </cell>
          <cell r="CL262">
            <v>184</v>
          </cell>
          <cell r="CM262">
            <v>703.84999999999991</v>
          </cell>
          <cell r="CN262">
            <v>89.460000000000008</v>
          </cell>
          <cell r="CO262">
            <v>9</v>
          </cell>
          <cell r="CP262">
            <v>802.31</v>
          </cell>
        </row>
        <row r="263">
          <cell r="B263" t="str">
            <v>0941635S</v>
          </cell>
          <cell r="C263" t="str">
            <v>LP</v>
          </cell>
          <cell r="D263" t="str">
            <v>SEP</v>
          </cell>
          <cell r="E263" t="str">
            <v>LYCEE PIERRE BROSSOLETTE</v>
          </cell>
          <cell r="F263" t="str">
            <v>LE KREMLIN BICETRE</v>
          </cell>
          <cell r="G263" t="str">
            <v>Isabelle</v>
          </cell>
          <cell r="H263" t="str">
            <v>HENRY</v>
          </cell>
          <cell r="I263" t="str">
            <v>01.57.02.65.08</v>
          </cell>
          <cell r="J263">
            <v>16</v>
          </cell>
          <cell r="K263">
            <v>378</v>
          </cell>
          <cell r="L263">
            <v>3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18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146.07</v>
          </cell>
          <cell r="AH263">
            <v>148.5</v>
          </cell>
          <cell r="AI263">
            <v>144.63999999999999</v>
          </cell>
          <cell r="AJ263">
            <v>155.4</v>
          </cell>
          <cell r="AK263">
            <v>10</v>
          </cell>
          <cell r="AL263">
            <v>0</v>
          </cell>
          <cell r="AM263">
            <v>4</v>
          </cell>
          <cell r="AN263">
            <v>0</v>
          </cell>
          <cell r="AO263">
            <v>0</v>
          </cell>
          <cell r="AP263">
            <v>0</v>
          </cell>
          <cell r="AQ263">
            <v>594.61</v>
          </cell>
          <cell r="AR263">
            <v>3</v>
          </cell>
          <cell r="AS263">
            <v>32</v>
          </cell>
          <cell r="AT263">
            <v>155.71</v>
          </cell>
          <cell r="AU263">
            <v>0</v>
          </cell>
          <cell r="AV263">
            <v>554.58000000000004</v>
          </cell>
          <cell r="AW263">
            <v>65.03</v>
          </cell>
          <cell r="AX263">
            <v>10</v>
          </cell>
          <cell r="AY263">
            <v>629.61</v>
          </cell>
          <cell r="AZ263">
            <v>9.013173981309143E-2</v>
          </cell>
          <cell r="BA263">
            <v>14</v>
          </cell>
          <cell r="BB263">
            <v>342</v>
          </cell>
          <cell r="BC263">
            <v>3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18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146.07</v>
          </cell>
          <cell r="BY263">
            <v>148.5</v>
          </cell>
          <cell r="BZ263">
            <v>144.63999999999999</v>
          </cell>
          <cell r="CA263">
            <v>133.81</v>
          </cell>
          <cell r="CB263">
            <v>10</v>
          </cell>
          <cell r="CC263">
            <v>0</v>
          </cell>
          <cell r="CD263">
            <v>4</v>
          </cell>
          <cell r="CE263">
            <v>0</v>
          </cell>
          <cell r="CF263">
            <v>0</v>
          </cell>
          <cell r="CG263">
            <v>0</v>
          </cell>
          <cell r="CH263">
            <v>594.61</v>
          </cell>
          <cell r="CI263">
            <v>3</v>
          </cell>
          <cell r="CJ263">
            <v>32</v>
          </cell>
          <cell r="CK263">
            <v>155.71</v>
          </cell>
          <cell r="CL263">
            <v>0</v>
          </cell>
          <cell r="CM263">
            <v>530.5</v>
          </cell>
          <cell r="CN263">
            <v>67.52</v>
          </cell>
          <cell r="CO263">
            <v>10</v>
          </cell>
          <cell r="CP263">
            <v>608.02</v>
          </cell>
        </row>
        <row r="264">
          <cell r="B264" t="str">
            <v>0941975L</v>
          </cell>
          <cell r="C264" t="str">
            <v>LPO</v>
          </cell>
          <cell r="D264" t="str">
            <v>LPO LY</v>
          </cell>
          <cell r="E264" t="str">
            <v>PIERRE BROSSOLETTE</v>
          </cell>
          <cell r="F264" t="str">
            <v>LE KREMLIN BICETRE</v>
          </cell>
          <cell r="G264" t="str">
            <v>Isabelle</v>
          </cell>
          <cell r="H264" t="str">
            <v>HENRY</v>
          </cell>
          <cell r="I264" t="str">
            <v>01.57.02.65.08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/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</row>
        <row r="265">
          <cell r="B265" t="str">
            <v>0942269F</v>
          </cell>
          <cell r="C265" t="str">
            <v>LPO</v>
          </cell>
          <cell r="D265" t="str">
            <v>LPO</v>
          </cell>
          <cell r="E265" t="str">
            <v>PAULINE ROLAND</v>
          </cell>
          <cell r="F265" t="str">
            <v>CHEVILLY LARUE</v>
          </cell>
          <cell r="G265" t="str">
            <v>Isabelle</v>
          </cell>
          <cell r="H265" t="str">
            <v>HENRY</v>
          </cell>
          <cell r="I265" t="str">
            <v>01.57.02.65.08</v>
          </cell>
          <cell r="J265">
            <v>37</v>
          </cell>
          <cell r="K265">
            <v>1059</v>
          </cell>
          <cell r="L265">
            <v>9</v>
          </cell>
          <cell r="M265">
            <v>0</v>
          </cell>
          <cell r="N265">
            <v>26.44</v>
          </cell>
          <cell r="O265">
            <v>19.25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18</v>
          </cell>
          <cell r="W265">
            <v>269.5</v>
          </cell>
          <cell r="X265">
            <v>221.5</v>
          </cell>
          <cell r="Y265">
            <v>184.5</v>
          </cell>
          <cell r="Z265">
            <v>77</v>
          </cell>
          <cell r="AA265">
            <v>0</v>
          </cell>
          <cell r="AB265">
            <v>24</v>
          </cell>
          <cell r="AC265">
            <v>0</v>
          </cell>
          <cell r="AD265">
            <v>0</v>
          </cell>
          <cell r="AE265">
            <v>91</v>
          </cell>
          <cell r="AF265">
            <v>91</v>
          </cell>
          <cell r="AG265">
            <v>182</v>
          </cell>
          <cell r="AH265">
            <v>179.44</v>
          </cell>
          <cell r="AI265">
            <v>131.82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1469.76</v>
          </cell>
          <cell r="AR265">
            <v>54.69</v>
          </cell>
          <cell r="AS265">
            <v>0</v>
          </cell>
          <cell r="AT265">
            <v>180.26</v>
          </cell>
          <cell r="AU265">
            <v>178</v>
          </cell>
          <cell r="AV265">
            <v>1265.6300000000001</v>
          </cell>
          <cell r="AW265">
            <v>246.82</v>
          </cell>
          <cell r="AX265">
            <v>12</v>
          </cell>
          <cell r="AY265">
            <v>1524.45</v>
          </cell>
          <cell r="AZ265">
            <v>0.15573803206621323</v>
          </cell>
          <cell r="BA265">
            <v>37</v>
          </cell>
          <cell r="BB265">
            <v>1059</v>
          </cell>
          <cell r="BC265">
            <v>12</v>
          </cell>
          <cell r="BD265">
            <v>2</v>
          </cell>
          <cell r="BE265">
            <v>26.44</v>
          </cell>
          <cell r="BF265">
            <v>19.25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18</v>
          </cell>
          <cell r="BN265">
            <v>269.5</v>
          </cell>
          <cell r="BO265">
            <v>221.5</v>
          </cell>
          <cell r="BP265">
            <v>184.5</v>
          </cell>
          <cell r="BQ265">
            <v>77</v>
          </cell>
          <cell r="BR265">
            <v>0</v>
          </cell>
          <cell r="BS265">
            <v>24</v>
          </cell>
          <cell r="BT265">
            <v>0</v>
          </cell>
          <cell r="BU265">
            <v>0</v>
          </cell>
          <cell r="BV265">
            <v>91</v>
          </cell>
          <cell r="BW265">
            <v>91</v>
          </cell>
          <cell r="BX265">
            <v>182</v>
          </cell>
          <cell r="BY265">
            <v>179.44</v>
          </cell>
          <cell r="BZ265">
            <v>131.82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1469.76</v>
          </cell>
          <cell r="CI265">
            <v>59.69</v>
          </cell>
          <cell r="CJ265">
            <v>0</v>
          </cell>
          <cell r="CK265">
            <v>180.26</v>
          </cell>
          <cell r="CL265">
            <v>178</v>
          </cell>
          <cell r="CM265">
            <v>1276.25</v>
          </cell>
          <cell r="CN265">
            <v>241.2</v>
          </cell>
          <cell r="CO265">
            <v>12</v>
          </cell>
          <cell r="CP265">
            <v>1529.45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94D9A-D52E-4857-A645-57C8C1C05879}">
  <sheetPr>
    <tabColor rgb="FFFF0000"/>
  </sheetPr>
  <dimension ref="A1:AA271"/>
  <sheetViews>
    <sheetView tabSelected="1" topLeftCell="A4" workbookViewId="0">
      <selection activeCell="E1" sqref="A1:XFD1048576"/>
    </sheetView>
  </sheetViews>
  <sheetFormatPr baseColWidth="10" defaultRowHeight="14.5" x14ac:dyDescent="0.35"/>
  <cols>
    <col min="1" max="1" width="3.453125" customWidth="1"/>
    <col min="2" max="2" width="1.90625" customWidth="1"/>
    <col min="3" max="3" width="4.7265625" style="83" customWidth="1"/>
    <col min="4" max="4" width="13.36328125" style="117" customWidth="1"/>
    <col min="5" max="5" width="19.26953125" style="123" customWidth="1"/>
    <col min="6" max="6" width="4.26953125" style="157" customWidth="1"/>
    <col min="7" max="7" width="7.36328125" style="157" customWidth="1"/>
    <col min="8" max="8" width="7" style="157" customWidth="1"/>
    <col min="9" max="9" width="6.26953125" style="157" customWidth="1"/>
    <col min="10" max="10" width="4.90625" style="157" customWidth="1"/>
    <col min="11" max="11" width="5.1796875" style="157" customWidth="1"/>
    <col min="12" max="12" width="7.54296875" style="157" customWidth="1"/>
    <col min="13" max="13" width="6.1796875" style="179" customWidth="1"/>
    <col min="14" max="14" width="5.90625" style="186" customWidth="1"/>
    <col min="15" max="15" width="4.36328125" style="187" customWidth="1"/>
    <col min="16" max="16" width="5.1796875" style="188" customWidth="1"/>
    <col min="17" max="17" width="5.1796875" style="177" customWidth="1"/>
    <col min="18" max="18" width="5.81640625" style="157" customWidth="1"/>
    <col min="19" max="19" width="6.54296875" style="157" customWidth="1"/>
    <col min="20" max="20" width="6.81640625" style="157" customWidth="1"/>
    <col min="21" max="21" width="4.81640625" style="157" customWidth="1"/>
    <col min="22" max="22" width="5.08984375" style="157" customWidth="1"/>
    <col min="23" max="23" width="9" style="157" customWidth="1"/>
    <col min="24" max="24" width="8.453125" style="206" customWidth="1"/>
    <col min="25" max="25" width="2.7265625" style="203" customWidth="1"/>
    <col min="26" max="26" width="8.453125" style="204" customWidth="1"/>
  </cols>
  <sheetData>
    <row r="1" spans="1:26" ht="42" customHeight="1" thickBot="1" x14ac:dyDescent="0.4">
      <c r="A1" s="93" t="s">
        <v>637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X1" s="207" t="s">
        <v>630</v>
      </c>
      <c r="Y1" s="208"/>
      <c r="Z1" s="209" t="s">
        <v>648</v>
      </c>
    </row>
    <row r="2" spans="1:26" ht="38.25" customHeight="1" thickBot="1" x14ac:dyDescent="0.5">
      <c r="A2" s="100"/>
      <c r="B2" s="100"/>
      <c r="C2" s="100"/>
      <c r="D2" s="100"/>
      <c r="E2" s="101"/>
      <c r="F2" s="158" t="s">
        <v>627</v>
      </c>
      <c r="G2" s="159"/>
      <c r="H2" s="159"/>
      <c r="I2" s="159"/>
      <c r="J2" s="159"/>
      <c r="K2" s="159"/>
      <c r="L2" s="160"/>
      <c r="M2" s="158" t="s">
        <v>638</v>
      </c>
      <c r="N2" s="159"/>
      <c r="O2" s="159"/>
      <c r="P2" s="160"/>
      <c r="Q2" s="158" t="s">
        <v>639</v>
      </c>
      <c r="R2" s="159"/>
      <c r="S2" s="159"/>
      <c r="T2" s="159"/>
      <c r="U2" s="159"/>
      <c r="V2" s="159"/>
      <c r="W2" s="160"/>
      <c r="X2" s="210"/>
      <c r="Y2" s="211"/>
      <c r="Z2" s="212"/>
    </row>
    <row r="3" spans="1:26" ht="64.5" customHeight="1" x14ac:dyDescent="0.35">
      <c r="A3" s="110" t="s">
        <v>0</v>
      </c>
      <c r="B3" s="111" t="s">
        <v>1</v>
      </c>
      <c r="C3" s="130" t="s">
        <v>2</v>
      </c>
      <c r="D3" s="114" t="s">
        <v>3</v>
      </c>
      <c r="E3" s="120" t="s">
        <v>4</v>
      </c>
      <c r="F3" s="161" t="s">
        <v>9</v>
      </c>
      <c r="G3" s="162" t="s">
        <v>621</v>
      </c>
      <c r="H3" s="162" t="s">
        <v>5</v>
      </c>
      <c r="I3" s="162" t="s">
        <v>6</v>
      </c>
      <c r="J3" s="162" t="s">
        <v>7</v>
      </c>
      <c r="K3" s="162" t="s">
        <v>623</v>
      </c>
      <c r="L3" s="163" t="s">
        <v>8</v>
      </c>
      <c r="M3" s="161" t="s">
        <v>5</v>
      </c>
      <c r="N3" s="162" t="s">
        <v>622</v>
      </c>
      <c r="O3" s="162" t="s">
        <v>7</v>
      </c>
      <c r="P3" s="163" t="s">
        <v>8</v>
      </c>
      <c r="Q3" s="161" t="s">
        <v>9</v>
      </c>
      <c r="R3" s="162" t="s">
        <v>621</v>
      </c>
      <c r="S3" s="162" t="s">
        <v>5</v>
      </c>
      <c r="T3" s="162" t="s">
        <v>6</v>
      </c>
      <c r="U3" s="162" t="s">
        <v>7</v>
      </c>
      <c r="V3" s="162" t="s">
        <v>623</v>
      </c>
      <c r="W3" s="191" t="s">
        <v>8</v>
      </c>
      <c r="X3" s="210"/>
      <c r="Y3" s="211"/>
      <c r="Z3" s="212"/>
    </row>
    <row r="4" spans="1:26" ht="20.149999999999999" customHeight="1" x14ac:dyDescent="0.35">
      <c r="A4" s="107" t="s">
        <v>217</v>
      </c>
      <c r="B4" s="106" t="s">
        <v>217</v>
      </c>
      <c r="C4" s="131" t="s">
        <v>218</v>
      </c>
      <c r="D4" s="115" t="s">
        <v>219</v>
      </c>
      <c r="E4" s="121" t="s">
        <v>220</v>
      </c>
      <c r="F4" s="164">
        <v>6</v>
      </c>
      <c r="G4" s="165">
        <v>80</v>
      </c>
      <c r="H4" s="165">
        <v>286.58999999999997</v>
      </c>
      <c r="I4" s="165">
        <v>11.91</v>
      </c>
      <c r="J4" s="165">
        <v>5</v>
      </c>
      <c r="K4" s="165">
        <v>18</v>
      </c>
      <c r="L4" s="166">
        <v>303.5</v>
      </c>
      <c r="M4" s="164">
        <v>289</v>
      </c>
      <c r="N4" s="165">
        <v>13.5</v>
      </c>
      <c r="O4" s="165">
        <v>5</v>
      </c>
      <c r="P4" s="166">
        <v>307.5</v>
      </c>
      <c r="Q4" s="164">
        <v>6</v>
      </c>
      <c r="R4" s="165">
        <v>80</v>
      </c>
      <c r="S4" s="165">
        <v>285.88</v>
      </c>
      <c r="T4" s="165">
        <v>12.62</v>
      </c>
      <c r="U4" s="165">
        <v>5</v>
      </c>
      <c r="V4" s="165">
        <v>18</v>
      </c>
      <c r="W4" s="192">
        <v>303.5</v>
      </c>
      <c r="X4" s="201">
        <f>W4-L4</f>
        <v>0</v>
      </c>
      <c r="Z4" s="204">
        <f>W4-P4</f>
        <v>-4</v>
      </c>
    </row>
    <row r="5" spans="1:26" ht="20.149999999999999" customHeight="1" x14ac:dyDescent="0.35">
      <c r="A5" s="108" t="s">
        <v>10</v>
      </c>
      <c r="B5" s="109" t="s">
        <v>10</v>
      </c>
      <c r="C5" s="132" t="s">
        <v>11</v>
      </c>
      <c r="D5" s="116" t="s">
        <v>12</v>
      </c>
      <c r="E5" s="122" t="s">
        <v>13</v>
      </c>
      <c r="F5" s="164">
        <v>0</v>
      </c>
      <c r="G5" s="165">
        <v>0</v>
      </c>
      <c r="H5" s="165">
        <v>233.53</v>
      </c>
      <c r="I5" s="165">
        <v>35.47</v>
      </c>
      <c r="J5" s="165">
        <v>0</v>
      </c>
      <c r="K5" s="165">
        <v>0</v>
      </c>
      <c r="L5" s="166">
        <v>269</v>
      </c>
      <c r="M5" s="164">
        <v>234.4</v>
      </c>
      <c r="N5" s="165">
        <v>35.6</v>
      </c>
      <c r="O5" s="165">
        <v>0</v>
      </c>
      <c r="P5" s="166">
        <v>270</v>
      </c>
      <c r="Q5" s="164">
        <v>0</v>
      </c>
      <c r="R5" s="165">
        <v>0</v>
      </c>
      <c r="S5" s="165">
        <v>233.53</v>
      </c>
      <c r="T5" s="165">
        <v>35.47</v>
      </c>
      <c r="U5" s="165">
        <v>0</v>
      </c>
      <c r="V5" s="165">
        <v>0</v>
      </c>
      <c r="W5" s="192">
        <v>269</v>
      </c>
      <c r="X5" s="201">
        <f t="shared" ref="X5:X68" si="0">W5-L5</f>
        <v>0</v>
      </c>
      <c r="Z5" s="204">
        <f t="shared" ref="Z5:Z68" si="1">W5-P5</f>
        <v>-1</v>
      </c>
    </row>
    <row r="6" spans="1:26" ht="20.149999999999999" customHeight="1" x14ac:dyDescent="0.35">
      <c r="A6" s="107" t="s">
        <v>14</v>
      </c>
      <c r="B6" s="106" t="s">
        <v>14</v>
      </c>
      <c r="C6" s="131" t="s">
        <v>15</v>
      </c>
      <c r="D6" s="115" t="s">
        <v>16</v>
      </c>
      <c r="E6" s="121" t="s">
        <v>17</v>
      </c>
      <c r="F6" s="164">
        <v>0</v>
      </c>
      <c r="G6" s="165">
        <v>0</v>
      </c>
      <c r="H6" s="165">
        <v>198</v>
      </c>
      <c r="I6" s="165">
        <v>42</v>
      </c>
      <c r="J6" s="165">
        <v>0</v>
      </c>
      <c r="K6" s="165">
        <v>0</v>
      </c>
      <c r="L6" s="166">
        <v>240</v>
      </c>
      <c r="M6" s="164">
        <v>57</v>
      </c>
      <c r="N6" s="165">
        <v>6</v>
      </c>
      <c r="O6" s="165">
        <v>0</v>
      </c>
      <c r="P6" s="166">
        <v>63</v>
      </c>
      <c r="Q6" s="164">
        <v>0</v>
      </c>
      <c r="R6" s="165">
        <v>0</v>
      </c>
      <c r="S6" s="165">
        <v>0</v>
      </c>
      <c r="T6" s="165">
        <v>0</v>
      </c>
      <c r="U6" s="165">
        <v>0</v>
      </c>
      <c r="V6" s="165">
        <v>0</v>
      </c>
      <c r="W6" s="192">
        <v>0</v>
      </c>
      <c r="X6" s="201">
        <f t="shared" si="0"/>
        <v>-240</v>
      </c>
      <c r="Z6" s="204">
        <f t="shared" si="1"/>
        <v>-63</v>
      </c>
    </row>
    <row r="7" spans="1:26" ht="20.149999999999999" customHeight="1" x14ac:dyDescent="0.35">
      <c r="A7" s="107" t="s">
        <v>61</v>
      </c>
      <c r="B7" s="106" t="s">
        <v>61</v>
      </c>
      <c r="C7" s="131" t="s">
        <v>11</v>
      </c>
      <c r="D7" s="115" t="s">
        <v>62</v>
      </c>
      <c r="E7" s="121" t="s">
        <v>63</v>
      </c>
      <c r="F7" s="164">
        <v>0</v>
      </c>
      <c r="G7" s="165">
        <v>0</v>
      </c>
      <c r="H7" s="165">
        <v>300.92</v>
      </c>
      <c r="I7" s="165">
        <v>23.08</v>
      </c>
      <c r="J7" s="165">
        <v>0</v>
      </c>
      <c r="K7" s="165">
        <v>0</v>
      </c>
      <c r="L7" s="166">
        <v>324</v>
      </c>
      <c r="M7" s="164">
        <v>300.92</v>
      </c>
      <c r="N7" s="165">
        <v>23.08</v>
      </c>
      <c r="O7" s="165">
        <v>0</v>
      </c>
      <c r="P7" s="166">
        <v>324</v>
      </c>
      <c r="Q7" s="164">
        <v>0</v>
      </c>
      <c r="R7" s="165">
        <v>0</v>
      </c>
      <c r="S7" s="165">
        <v>300.92</v>
      </c>
      <c r="T7" s="165">
        <v>23.08</v>
      </c>
      <c r="U7" s="165">
        <v>0</v>
      </c>
      <c r="V7" s="165">
        <v>0</v>
      </c>
      <c r="W7" s="192">
        <v>324</v>
      </c>
      <c r="X7" s="201">
        <f t="shared" si="0"/>
        <v>0</v>
      </c>
      <c r="Z7" s="204">
        <f t="shared" si="1"/>
        <v>0</v>
      </c>
    </row>
    <row r="8" spans="1:26" s="105" customFormat="1" ht="20.149999999999999" customHeight="1" x14ac:dyDescent="0.35">
      <c r="A8" s="107"/>
      <c r="B8" s="106"/>
      <c r="C8" s="131"/>
      <c r="D8" s="115"/>
      <c r="E8" s="121"/>
      <c r="F8" s="164"/>
      <c r="G8" s="165"/>
      <c r="H8" s="165"/>
      <c r="I8" s="165"/>
      <c r="J8" s="165"/>
      <c r="K8" s="165"/>
      <c r="L8" s="166"/>
      <c r="M8" s="164"/>
      <c r="N8" s="165"/>
      <c r="O8" s="165"/>
      <c r="P8" s="166"/>
      <c r="Q8" s="164"/>
      <c r="R8" s="165"/>
      <c r="S8" s="165"/>
      <c r="T8" s="165"/>
      <c r="U8" s="165"/>
      <c r="V8" s="165"/>
      <c r="W8" s="192"/>
      <c r="X8" s="201"/>
      <c r="Y8" s="203"/>
      <c r="Z8" s="204"/>
    </row>
    <row r="9" spans="1:26" ht="20.149999999999999" customHeight="1" x14ac:dyDescent="0.35">
      <c r="A9" s="107" t="s">
        <v>18</v>
      </c>
      <c r="B9" s="106" t="s">
        <v>18</v>
      </c>
      <c r="C9" s="131" t="s">
        <v>19</v>
      </c>
      <c r="D9" s="115" t="s">
        <v>20</v>
      </c>
      <c r="E9" s="121" t="s">
        <v>21</v>
      </c>
      <c r="F9" s="164">
        <v>63</v>
      </c>
      <c r="G9" s="165">
        <v>1742</v>
      </c>
      <c r="H9" s="165">
        <v>2362.92</v>
      </c>
      <c r="I9" s="165">
        <v>351.78</v>
      </c>
      <c r="J9" s="165">
        <v>33</v>
      </c>
      <c r="K9" s="165">
        <v>0</v>
      </c>
      <c r="L9" s="166">
        <v>2747.7</v>
      </c>
      <c r="M9" s="164">
        <v>2392.65</v>
      </c>
      <c r="N9" s="165">
        <v>335.04999999999995</v>
      </c>
      <c r="O9" s="165">
        <v>33</v>
      </c>
      <c r="P9" s="166">
        <v>2760.7</v>
      </c>
      <c r="Q9" s="164">
        <v>63</v>
      </c>
      <c r="R9" s="165">
        <v>1748</v>
      </c>
      <c r="S9" s="165">
        <v>2342.6699999999996</v>
      </c>
      <c r="T9" s="165">
        <v>338.44</v>
      </c>
      <c r="U9" s="165">
        <v>33</v>
      </c>
      <c r="V9" s="165">
        <v>0</v>
      </c>
      <c r="W9" s="192">
        <v>2714.1099999999997</v>
      </c>
      <c r="X9" s="201">
        <f t="shared" si="0"/>
        <v>-33.590000000000146</v>
      </c>
      <c r="Z9" s="204">
        <f t="shared" si="1"/>
        <v>-46.590000000000146</v>
      </c>
    </row>
    <row r="10" spans="1:26" ht="20.149999999999999" customHeight="1" x14ac:dyDescent="0.35">
      <c r="A10" s="107" t="s">
        <v>94</v>
      </c>
      <c r="B10" s="106" t="s">
        <v>94</v>
      </c>
      <c r="C10" s="131" t="s">
        <v>49</v>
      </c>
      <c r="D10" s="115" t="s">
        <v>95</v>
      </c>
      <c r="E10" s="121" t="s">
        <v>96</v>
      </c>
      <c r="F10" s="164">
        <v>31</v>
      </c>
      <c r="G10" s="165">
        <v>1080</v>
      </c>
      <c r="H10" s="165">
        <v>1109.54</v>
      </c>
      <c r="I10" s="165">
        <v>153.02000000000001</v>
      </c>
      <c r="J10" s="165">
        <v>14</v>
      </c>
      <c r="K10" s="165">
        <v>0</v>
      </c>
      <c r="L10" s="166">
        <v>1276.56</v>
      </c>
      <c r="M10" s="164">
        <v>1076.7</v>
      </c>
      <c r="N10" s="165">
        <v>148.36000000000001</v>
      </c>
      <c r="O10" s="165">
        <v>14</v>
      </c>
      <c r="P10" s="166">
        <v>1239.06</v>
      </c>
      <c r="Q10" s="164">
        <v>30</v>
      </c>
      <c r="R10" s="165">
        <v>1045</v>
      </c>
      <c r="S10" s="165">
        <v>1075.9100000000001</v>
      </c>
      <c r="T10" s="165">
        <v>148.35</v>
      </c>
      <c r="U10" s="165">
        <v>14</v>
      </c>
      <c r="V10" s="165">
        <v>0</v>
      </c>
      <c r="W10" s="192">
        <v>1238.26</v>
      </c>
      <c r="X10" s="201">
        <f t="shared" si="0"/>
        <v>-38.299999999999955</v>
      </c>
      <c r="Z10" s="204">
        <f t="shared" si="1"/>
        <v>-0.79999999999995453</v>
      </c>
    </row>
    <row r="11" spans="1:26" ht="20.149999999999999" customHeight="1" x14ac:dyDescent="0.35">
      <c r="A11" s="107" t="s">
        <v>94</v>
      </c>
      <c r="B11" s="106" t="s">
        <v>97</v>
      </c>
      <c r="C11" s="131" t="s">
        <v>27</v>
      </c>
      <c r="D11" s="115" t="s">
        <v>98</v>
      </c>
      <c r="E11" s="121" t="s">
        <v>96</v>
      </c>
      <c r="F11" s="164">
        <v>9</v>
      </c>
      <c r="G11" s="165">
        <v>243</v>
      </c>
      <c r="H11" s="165">
        <v>398.22999999999996</v>
      </c>
      <c r="I11" s="165">
        <v>49.67</v>
      </c>
      <c r="J11" s="165">
        <v>4</v>
      </c>
      <c r="K11" s="165">
        <v>0</v>
      </c>
      <c r="L11" s="166">
        <v>451.9</v>
      </c>
      <c r="M11" s="164">
        <v>406.99999999999994</v>
      </c>
      <c r="N11" s="165">
        <v>51.900000000000006</v>
      </c>
      <c r="O11" s="165">
        <v>4</v>
      </c>
      <c r="P11" s="166">
        <v>462.9</v>
      </c>
      <c r="Q11" s="164">
        <v>9</v>
      </c>
      <c r="R11" s="165">
        <v>270</v>
      </c>
      <c r="S11" s="165">
        <v>408.59000000000003</v>
      </c>
      <c r="T11" s="165">
        <v>51.52</v>
      </c>
      <c r="U11" s="165">
        <v>4</v>
      </c>
      <c r="V11" s="165">
        <v>0</v>
      </c>
      <c r="W11" s="192">
        <v>464.11</v>
      </c>
      <c r="X11" s="201">
        <f t="shared" si="0"/>
        <v>12.210000000000036</v>
      </c>
      <c r="Z11" s="204">
        <f t="shared" si="1"/>
        <v>1.2100000000000364</v>
      </c>
    </row>
    <row r="12" spans="1:26" ht="20.149999999999999" customHeight="1" x14ac:dyDescent="0.35">
      <c r="A12" s="107" t="s">
        <v>200</v>
      </c>
      <c r="B12" s="106" t="s">
        <v>200</v>
      </c>
      <c r="C12" s="131" t="s">
        <v>30</v>
      </c>
      <c r="D12" s="115" t="s">
        <v>201</v>
      </c>
      <c r="E12" s="121" t="s">
        <v>202</v>
      </c>
      <c r="F12" s="164">
        <v>38</v>
      </c>
      <c r="G12" s="165">
        <v>1269</v>
      </c>
      <c r="H12" s="165">
        <v>1363.81</v>
      </c>
      <c r="I12" s="165">
        <v>211.51</v>
      </c>
      <c r="J12" s="165">
        <v>16</v>
      </c>
      <c r="K12" s="165">
        <v>0</v>
      </c>
      <c r="L12" s="166">
        <v>1591.32</v>
      </c>
      <c r="M12" s="164">
        <v>1409.1499999999999</v>
      </c>
      <c r="N12" s="165">
        <v>186.17</v>
      </c>
      <c r="O12" s="165">
        <v>12</v>
      </c>
      <c r="P12" s="166">
        <v>1607.32</v>
      </c>
      <c r="Q12" s="164">
        <v>37</v>
      </c>
      <c r="R12" s="165">
        <v>1240</v>
      </c>
      <c r="S12" s="165">
        <v>1364.1100000000001</v>
      </c>
      <c r="T12" s="165">
        <v>196.03</v>
      </c>
      <c r="U12" s="165">
        <v>16</v>
      </c>
      <c r="V12" s="165">
        <v>0</v>
      </c>
      <c r="W12" s="192">
        <v>1576.14</v>
      </c>
      <c r="X12" s="201">
        <f t="shared" si="0"/>
        <v>-15.179999999999836</v>
      </c>
      <c r="Z12" s="204">
        <f t="shared" si="1"/>
        <v>-31.179999999999836</v>
      </c>
    </row>
    <row r="13" spans="1:26" ht="20.149999999999999" customHeight="1" x14ac:dyDescent="0.35">
      <c r="A13" s="107" t="s">
        <v>129</v>
      </c>
      <c r="B13" s="106" t="s">
        <v>132</v>
      </c>
      <c r="C13" s="131" t="s">
        <v>27</v>
      </c>
      <c r="D13" s="115" t="s">
        <v>133</v>
      </c>
      <c r="E13" s="121" t="s">
        <v>131</v>
      </c>
      <c r="F13" s="164">
        <v>8</v>
      </c>
      <c r="G13" s="165">
        <v>198</v>
      </c>
      <c r="H13" s="165">
        <v>333.17999999999995</v>
      </c>
      <c r="I13" s="165">
        <v>36.590000000000003</v>
      </c>
      <c r="J13" s="165">
        <v>1</v>
      </c>
      <c r="K13" s="165">
        <v>0</v>
      </c>
      <c r="L13" s="166">
        <v>370.77</v>
      </c>
      <c r="M13" s="164">
        <v>314.39999999999998</v>
      </c>
      <c r="N13" s="165">
        <v>51.370000000000005</v>
      </c>
      <c r="O13" s="165">
        <v>1</v>
      </c>
      <c r="P13" s="166">
        <v>366.77</v>
      </c>
      <c r="Q13" s="164">
        <v>8</v>
      </c>
      <c r="R13" s="165">
        <v>192</v>
      </c>
      <c r="S13" s="165">
        <v>322.48</v>
      </c>
      <c r="T13" s="165">
        <v>43.85</v>
      </c>
      <c r="U13" s="165">
        <v>1</v>
      </c>
      <c r="V13" s="165">
        <v>0</v>
      </c>
      <c r="W13" s="192">
        <v>367.33000000000004</v>
      </c>
      <c r="X13" s="201">
        <f t="shared" si="0"/>
        <v>-3.4399999999999409</v>
      </c>
      <c r="Z13" s="204">
        <f t="shared" si="1"/>
        <v>0.56000000000005912</v>
      </c>
    </row>
    <row r="14" spans="1:26" ht="20.149999999999999" customHeight="1" x14ac:dyDescent="0.35">
      <c r="A14" s="107" t="s">
        <v>129</v>
      </c>
      <c r="B14" s="106" t="s">
        <v>129</v>
      </c>
      <c r="C14" s="131" t="s">
        <v>49</v>
      </c>
      <c r="D14" s="115" t="s">
        <v>130</v>
      </c>
      <c r="E14" s="121" t="s">
        <v>131</v>
      </c>
      <c r="F14" s="164">
        <v>20</v>
      </c>
      <c r="G14" s="165">
        <v>700</v>
      </c>
      <c r="H14" s="165">
        <v>691.68000000000006</v>
      </c>
      <c r="I14" s="165">
        <v>114.51</v>
      </c>
      <c r="J14" s="165">
        <v>12</v>
      </c>
      <c r="K14" s="165">
        <v>0</v>
      </c>
      <c r="L14" s="166">
        <v>818.19</v>
      </c>
      <c r="M14" s="164">
        <v>673.6</v>
      </c>
      <c r="N14" s="165">
        <v>133.09</v>
      </c>
      <c r="O14" s="165">
        <v>17.5</v>
      </c>
      <c r="P14" s="166">
        <v>824.19</v>
      </c>
      <c r="Q14" s="164">
        <v>19</v>
      </c>
      <c r="R14" s="165">
        <v>665</v>
      </c>
      <c r="S14" s="165">
        <v>647.43000000000006</v>
      </c>
      <c r="T14" s="165">
        <v>117.03</v>
      </c>
      <c r="U14" s="165">
        <v>12</v>
      </c>
      <c r="V14" s="165">
        <v>0</v>
      </c>
      <c r="W14" s="192">
        <v>776.46</v>
      </c>
      <c r="X14" s="201">
        <f t="shared" si="0"/>
        <v>-41.730000000000018</v>
      </c>
      <c r="Z14" s="204">
        <f t="shared" si="1"/>
        <v>-47.730000000000018</v>
      </c>
    </row>
    <row r="15" spans="1:26" ht="20.149999999999999" customHeight="1" x14ac:dyDescent="0.35">
      <c r="A15" s="107" t="s">
        <v>22</v>
      </c>
      <c r="B15" s="106" t="s">
        <v>22</v>
      </c>
      <c r="C15" s="131" t="s">
        <v>23</v>
      </c>
      <c r="D15" s="115" t="s">
        <v>24</v>
      </c>
      <c r="E15" s="121" t="s">
        <v>25</v>
      </c>
      <c r="F15" s="164">
        <v>19</v>
      </c>
      <c r="G15" s="165">
        <v>532</v>
      </c>
      <c r="H15" s="165">
        <v>810.75</v>
      </c>
      <c r="I15" s="165">
        <v>226.53</v>
      </c>
      <c r="J15" s="165">
        <v>17</v>
      </c>
      <c r="K15" s="165">
        <v>0</v>
      </c>
      <c r="L15" s="166">
        <v>1054.28</v>
      </c>
      <c r="M15" s="164">
        <v>845.7</v>
      </c>
      <c r="N15" s="165">
        <v>201.86</v>
      </c>
      <c r="O15" s="165">
        <v>14</v>
      </c>
      <c r="P15" s="166">
        <v>1061.56</v>
      </c>
      <c r="Q15" s="164">
        <v>19</v>
      </c>
      <c r="R15" s="165">
        <v>525</v>
      </c>
      <c r="S15" s="165">
        <v>792.37</v>
      </c>
      <c r="T15" s="165">
        <v>205.53</v>
      </c>
      <c r="U15" s="165">
        <v>17</v>
      </c>
      <c r="V15" s="165">
        <v>0</v>
      </c>
      <c r="W15" s="192">
        <v>1014.9</v>
      </c>
      <c r="X15" s="201">
        <f t="shared" si="0"/>
        <v>-39.379999999999995</v>
      </c>
      <c r="Z15" s="204">
        <f t="shared" si="1"/>
        <v>-46.659999999999968</v>
      </c>
    </row>
    <row r="16" spans="1:26" ht="20.149999999999999" customHeight="1" x14ac:dyDescent="0.35">
      <c r="A16" s="107" t="s">
        <v>22</v>
      </c>
      <c r="B16" s="106" t="s">
        <v>26</v>
      </c>
      <c r="C16" s="131" t="s">
        <v>27</v>
      </c>
      <c r="D16" s="115" t="s">
        <v>28</v>
      </c>
      <c r="E16" s="121" t="s">
        <v>25</v>
      </c>
      <c r="F16" s="164">
        <v>33</v>
      </c>
      <c r="G16" s="165">
        <v>680</v>
      </c>
      <c r="H16" s="165">
        <v>1168.8499999999999</v>
      </c>
      <c r="I16" s="165">
        <v>235.44</v>
      </c>
      <c r="J16" s="165">
        <v>12</v>
      </c>
      <c r="K16" s="165">
        <v>0</v>
      </c>
      <c r="L16" s="166">
        <v>1416.29</v>
      </c>
      <c r="M16" s="164">
        <v>1174.3</v>
      </c>
      <c r="N16" s="165">
        <v>281.99</v>
      </c>
      <c r="O16" s="165">
        <v>21</v>
      </c>
      <c r="P16" s="166">
        <v>1477.29</v>
      </c>
      <c r="Q16" s="164">
        <v>35</v>
      </c>
      <c r="R16" s="165">
        <v>757</v>
      </c>
      <c r="S16" s="165">
        <v>1267.07</v>
      </c>
      <c r="T16" s="165">
        <v>278.04000000000002</v>
      </c>
      <c r="U16" s="165">
        <v>12</v>
      </c>
      <c r="V16" s="165">
        <v>0</v>
      </c>
      <c r="W16" s="192">
        <v>1557.11</v>
      </c>
      <c r="X16" s="201">
        <f t="shared" si="0"/>
        <v>140.81999999999994</v>
      </c>
      <c r="Z16" s="204">
        <f t="shared" si="1"/>
        <v>79.819999999999936</v>
      </c>
    </row>
    <row r="17" spans="1:26" ht="20.149999999999999" customHeight="1" x14ac:dyDescent="0.35">
      <c r="A17" s="107" t="s">
        <v>184</v>
      </c>
      <c r="B17" s="106" t="s">
        <v>187</v>
      </c>
      <c r="C17" s="131" t="s">
        <v>27</v>
      </c>
      <c r="D17" s="115" t="s">
        <v>188</v>
      </c>
      <c r="E17" s="121" t="s">
        <v>186</v>
      </c>
      <c r="F17" s="164">
        <v>6</v>
      </c>
      <c r="G17" s="165">
        <v>162</v>
      </c>
      <c r="H17" s="165">
        <v>245.53</v>
      </c>
      <c r="I17" s="165">
        <v>35.909999999999997</v>
      </c>
      <c r="J17" s="165">
        <v>2</v>
      </c>
      <c r="K17" s="165">
        <v>0</v>
      </c>
      <c r="L17" s="166">
        <v>283.44</v>
      </c>
      <c r="M17" s="164">
        <v>234.87</v>
      </c>
      <c r="N17" s="165">
        <v>48.569999999999993</v>
      </c>
      <c r="O17" s="165">
        <v>2</v>
      </c>
      <c r="P17" s="166">
        <v>285.44</v>
      </c>
      <c r="Q17" s="164">
        <v>6</v>
      </c>
      <c r="R17" s="165">
        <v>174</v>
      </c>
      <c r="S17" s="165">
        <v>243.32</v>
      </c>
      <c r="T17" s="165">
        <v>42.76</v>
      </c>
      <c r="U17" s="165">
        <v>2</v>
      </c>
      <c r="V17" s="165">
        <v>0</v>
      </c>
      <c r="W17" s="192">
        <v>288.08</v>
      </c>
      <c r="X17" s="201">
        <f t="shared" si="0"/>
        <v>4.6399999999999864</v>
      </c>
      <c r="Z17" s="204">
        <f t="shared" si="1"/>
        <v>2.6399999999999864</v>
      </c>
    </row>
    <row r="18" spans="1:26" ht="20.149999999999999" customHeight="1" x14ac:dyDescent="0.35">
      <c r="A18" s="107" t="s">
        <v>184</v>
      </c>
      <c r="B18" s="106" t="s">
        <v>184</v>
      </c>
      <c r="C18" s="131" t="s">
        <v>49</v>
      </c>
      <c r="D18" s="115" t="s">
        <v>185</v>
      </c>
      <c r="E18" s="121" t="s">
        <v>186</v>
      </c>
      <c r="F18" s="164">
        <v>24</v>
      </c>
      <c r="G18" s="165">
        <v>776</v>
      </c>
      <c r="H18" s="165">
        <v>914.82999999999993</v>
      </c>
      <c r="I18" s="165">
        <v>159.21</v>
      </c>
      <c r="J18" s="165">
        <v>12</v>
      </c>
      <c r="K18" s="165">
        <v>0</v>
      </c>
      <c r="L18" s="166">
        <v>1086.04</v>
      </c>
      <c r="M18" s="164">
        <v>885.59999999999991</v>
      </c>
      <c r="N18" s="165">
        <v>188.44</v>
      </c>
      <c r="O18" s="165">
        <v>12</v>
      </c>
      <c r="P18" s="166">
        <v>1086.04</v>
      </c>
      <c r="Q18" s="164">
        <v>23</v>
      </c>
      <c r="R18" s="165">
        <v>741</v>
      </c>
      <c r="S18" s="165">
        <v>869.72</v>
      </c>
      <c r="T18" s="165">
        <v>168.01</v>
      </c>
      <c r="U18" s="165">
        <v>12</v>
      </c>
      <c r="V18" s="165">
        <v>0</v>
      </c>
      <c r="W18" s="192">
        <v>1049.73</v>
      </c>
      <c r="X18" s="201">
        <f t="shared" si="0"/>
        <v>-36.309999999999945</v>
      </c>
      <c r="Z18" s="204">
        <f t="shared" si="1"/>
        <v>-36.309999999999945</v>
      </c>
    </row>
    <row r="19" spans="1:26" ht="20.149999999999999" customHeight="1" x14ac:dyDescent="0.35">
      <c r="A19" s="107" t="s">
        <v>141</v>
      </c>
      <c r="B19" s="106" t="s">
        <v>141</v>
      </c>
      <c r="C19" s="131" t="s">
        <v>30</v>
      </c>
      <c r="D19" s="115" t="s">
        <v>142</v>
      </c>
      <c r="E19" s="121" t="s">
        <v>143</v>
      </c>
      <c r="F19" s="164">
        <v>53</v>
      </c>
      <c r="G19" s="165">
        <v>1776</v>
      </c>
      <c r="H19" s="165">
        <v>1894.6399999999999</v>
      </c>
      <c r="I19" s="165">
        <v>337.42</v>
      </c>
      <c r="J19" s="165">
        <v>25</v>
      </c>
      <c r="K19" s="165">
        <v>0</v>
      </c>
      <c r="L19" s="166">
        <v>2257.06</v>
      </c>
      <c r="M19" s="164">
        <v>1912.6</v>
      </c>
      <c r="N19" s="165">
        <v>346.21000000000004</v>
      </c>
      <c r="O19" s="165">
        <v>25</v>
      </c>
      <c r="P19" s="166">
        <v>2283.81</v>
      </c>
      <c r="Q19" s="164">
        <v>52</v>
      </c>
      <c r="R19" s="165">
        <v>1725</v>
      </c>
      <c r="S19" s="165">
        <v>1863.87</v>
      </c>
      <c r="T19" s="165">
        <v>334.75</v>
      </c>
      <c r="U19" s="165">
        <v>25</v>
      </c>
      <c r="V19" s="165">
        <v>0</v>
      </c>
      <c r="W19" s="192">
        <v>2223.62</v>
      </c>
      <c r="X19" s="201">
        <f t="shared" si="0"/>
        <v>-33.440000000000055</v>
      </c>
      <c r="Z19" s="204">
        <f t="shared" si="1"/>
        <v>-60.190000000000055</v>
      </c>
    </row>
    <row r="20" spans="1:26" ht="20.149999999999999" customHeight="1" x14ac:dyDescent="0.35">
      <c r="A20" s="107" t="s">
        <v>196</v>
      </c>
      <c r="B20" s="106" t="s">
        <v>196</v>
      </c>
      <c r="C20" s="131" t="s">
        <v>23</v>
      </c>
      <c r="D20" s="115" t="s">
        <v>197</v>
      </c>
      <c r="E20" s="121" t="s">
        <v>143</v>
      </c>
      <c r="F20" s="164">
        <v>33</v>
      </c>
      <c r="G20" s="165">
        <v>1104</v>
      </c>
      <c r="H20" s="165">
        <v>1175.3200000000002</v>
      </c>
      <c r="I20" s="165">
        <v>221.86</v>
      </c>
      <c r="J20" s="165">
        <v>15</v>
      </c>
      <c r="K20" s="165">
        <v>0</v>
      </c>
      <c r="L20" s="166">
        <v>1412.1800000000003</v>
      </c>
      <c r="M20" s="164">
        <v>1188.2500000000002</v>
      </c>
      <c r="N20" s="165">
        <v>210.18</v>
      </c>
      <c r="O20" s="165">
        <v>15</v>
      </c>
      <c r="P20" s="166">
        <v>1413.4300000000003</v>
      </c>
      <c r="Q20" s="164">
        <v>31</v>
      </c>
      <c r="R20" s="165">
        <v>1037</v>
      </c>
      <c r="S20" s="165">
        <v>1113.3799999999999</v>
      </c>
      <c r="T20" s="165">
        <v>203.68</v>
      </c>
      <c r="U20" s="165">
        <v>15</v>
      </c>
      <c r="V20" s="165">
        <v>0</v>
      </c>
      <c r="W20" s="192">
        <v>1332.06</v>
      </c>
      <c r="X20" s="201">
        <f t="shared" si="0"/>
        <v>-80.120000000000346</v>
      </c>
      <c r="Z20" s="204">
        <f t="shared" si="1"/>
        <v>-81.370000000000346</v>
      </c>
    </row>
    <row r="21" spans="1:26" ht="20.149999999999999" customHeight="1" x14ac:dyDescent="0.35">
      <c r="A21" s="107" t="s">
        <v>155</v>
      </c>
      <c r="B21" s="106" t="s">
        <v>155</v>
      </c>
      <c r="C21" s="131" t="s">
        <v>81</v>
      </c>
      <c r="D21" s="115" t="s">
        <v>156</v>
      </c>
      <c r="E21" s="121" t="s">
        <v>143</v>
      </c>
      <c r="F21" s="164">
        <v>41</v>
      </c>
      <c r="G21" s="165">
        <v>939</v>
      </c>
      <c r="H21" s="165">
        <v>1527.27</v>
      </c>
      <c r="I21" s="165">
        <v>253.37</v>
      </c>
      <c r="J21" s="165">
        <v>30</v>
      </c>
      <c r="K21" s="165">
        <v>6</v>
      </c>
      <c r="L21" s="166">
        <v>1810.6399999999999</v>
      </c>
      <c r="M21" s="164">
        <v>1552.75</v>
      </c>
      <c r="N21" s="165">
        <v>266.39</v>
      </c>
      <c r="O21" s="165">
        <v>29</v>
      </c>
      <c r="P21" s="166">
        <v>1848.1399999999999</v>
      </c>
      <c r="Q21" s="164">
        <v>42</v>
      </c>
      <c r="R21" s="165">
        <v>977</v>
      </c>
      <c r="S21" s="165">
        <v>1606.38</v>
      </c>
      <c r="T21" s="165">
        <v>270.89999999999998</v>
      </c>
      <c r="U21" s="165">
        <v>30</v>
      </c>
      <c r="V21" s="165">
        <v>6</v>
      </c>
      <c r="W21" s="192">
        <v>1907.2800000000002</v>
      </c>
      <c r="X21" s="201">
        <f t="shared" si="0"/>
        <v>96.640000000000327</v>
      </c>
      <c r="Z21" s="204">
        <f t="shared" si="1"/>
        <v>59.140000000000327</v>
      </c>
    </row>
    <row r="22" spans="1:26" ht="20.149999999999999" customHeight="1" x14ac:dyDescent="0.35">
      <c r="A22" s="107" t="s">
        <v>196</v>
      </c>
      <c r="B22" s="106" t="s">
        <v>198</v>
      </c>
      <c r="C22" s="131" t="s">
        <v>27</v>
      </c>
      <c r="D22" s="115" t="s">
        <v>199</v>
      </c>
      <c r="E22" s="121" t="s">
        <v>143</v>
      </c>
      <c r="F22" s="164">
        <v>10</v>
      </c>
      <c r="G22" s="165">
        <v>276</v>
      </c>
      <c r="H22" s="165">
        <v>420.02</v>
      </c>
      <c r="I22" s="165">
        <v>49.03</v>
      </c>
      <c r="J22" s="165">
        <v>6</v>
      </c>
      <c r="K22" s="165">
        <v>0</v>
      </c>
      <c r="L22" s="166">
        <v>475.04999999999995</v>
      </c>
      <c r="M22" s="164">
        <v>413.4</v>
      </c>
      <c r="N22" s="165">
        <v>59.65</v>
      </c>
      <c r="O22" s="165">
        <v>6</v>
      </c>
      <c r="P22" s="166">
        <v>479.04999999999995</v>
      </c>
      <c r="Q22" s="164">
        <v>10</v>
      </c>
      <c r="R22" s="165">
        <v>276</v>
      </c>
      <c r="S22" s="165">
        <v>418.8</v>
      </c>
      <c r="T22" s="165">
        <v>54.58</v>
      </c>
      <c r="U22" s="165">
        <v>6</v>
      </c>
      <c r="V22" s="165">
        <v>0</v>
      </c>
      <c r="W22" s="192">
        <v>479.38</v>
      </c>
      <c r="X22" s="201">
        <f t="shared" si="0"/>
        <v>4.3300000000000409</v>
      </c>
      <c r="Z22" s="204">
        <f t="shared" si="1"/>
        <v>0.33000000000004093</v>
      </c>
    </row>
    <row r="23" spans="1:26" ht="20.149999999999999" customHeight="1" x14ac:dyDescent="0.35">
      <c r="A23" s="107" t="s">
        <v>206</v>
      </c>
      <c r="B23" s="106" t="s">
        <v>206</v>
      </c>
      <c r="C23" s="131" t="s">
        <v>59</v>
      </c>
      <c r="D23" s="115" t="s">
        <v>156</v>
      </c>
      <c r="E23" s="121" t="s">
        <v>207</v>
      </c>
      <c r="F23" s="164">
        <v>2</v>
      </c>
      <c r="G23" s="165">
        <v>70</v>
      </c>
      <c r="H23" s="165">
        <v>88</v>
      </c>
      <c r="I23" s="165">
        <v>16.5</v>
      </c>
      <c r="J23" s="165">
        <v>0</v>
      </c>
      <c r="K23" s="165">
        <v>0</v>
      </c>
      <c r="L23" s="166">
        <v>104.5</v>
      </c>
      <c r="M23" s="164">
        <v>89.25</v>
      </c>
      <c r="N23" s="165">
        <v>25.75</v>
      </c>
      <c r="O23" s="165">
        <v>1</v>
      </c>
      <c r="P23" s="166">
        <v>116</v>
      </c>
      <c r="Q23" s="164">
        <v>2</v>
      </c>
      <c r="R23" s="165">
        <v>70</v>
      </c>
      <c r="S23" s="165">
        <v>84.65</v>
      </c>
      <c r="T23" s="165">
        <v>19.850000000000001</v>
      </c>
      <c r="U23" s="165">
        <v>0</v>
      </c>
      <c r="V23" s="165">
        <v>0</v>
      </c>
      <c r="W23" s="192">
        <v>104.5</v>
      </c>
      <c r="X23" s="201">
        <f t="shared" si="0"/>
        <v>0</v>
      </c>
      <c r="Z23" s="204">
        <f t="shared" si="1"/>
        <v>-11.5</v>
      </c>
    </row>
    <row r="24" spans="1:26" ht="20.149999999999999" customHeight="1" x14ac:dyDescent="0.35">
      <c r="A24" s="107" t="s">
        <v>175</v>
      </c>
      <c r="B24" s="106" t="s">
        <v>175</v>
      </c>
      <c r="C24" s="131" t="s">
        <v>81</v>
      </c>
      <c r="D24" s="115" t="s">
        <v>176</v>
      </c>
      <c r="E24" s="121" t="s">
        <v>177</v>
      </c>
      <c r="F24" s="164">
        <v>28</v>
      </c>
      <c r="G24" s="165">
        <v>633</v>
      </c>
      <c r="H24" s="165">
        <v>1093.1099999999999</v>
      </c>
      <c r="I24" s="165">
        <v>188.31</v>
      </c>
      <c r="J24" s="165">
        <v>20</v>
      </c>
      <c r="K24" s="165">
        <v>9</v>
      </c>
      <c r="L24" s="166">
        <v>1301.4199999999998</v>
      </c>
      <c r="M24" s="164">
        <v>1083</v>
      </c>
      <c r="N24" s="165">
        <v>185.22</v>
      </c>
      <c r="O24" s="165">
        <v>20</v>
      </c>
      <c r="P24" s="166">
        <v>1288.2199999999998</v>
      </c>
      <c r="Q24" s="164">
        <v>28</v>
      </c>
      <c r="R24" s="165">
        <v>618</v>
      </c>
      <c r="S24" s="165">
        <v>1078.01</v>
      </c>
      <c r="T24" s="165">
        <v>185.07</v>
      </c>
      <c r="U24" s="165">
        <v>20</v>
      </c>
      <c r="V24" s="165">
        <v>9</v>
      </c>
      <c r="W24" s="192">
        <v>1283.08</v>
      </c>
      <c r="X24" s="201">
        <f t="shared" si="0"/>
        <v>-18.339999999999918</v>
      </c>
      <c r="Z24" s="204">
        <f t="shared" si="1"/>
        <v>-5.1399999999998727</v>
      </c>
    </row>
    <row r="25" spans="1:26" ht="20.149999999999999" customHeight="1" x14ac:dyDescent="0.35">
      <c r="A25" s="107" t="s">
        <v>84</v>
      </c>
      <c r="B25" s="106" t="s">
        <v>84</v>
      </c>
      <c r="C25" s="131" t="s">
        <v>30</v>
      </c>
      <c r="D25" s="115" t="s">
        <v>85</v>
      </c>
      <c r="E25" s="121" t="s">
        <v>83</v>
      </c>
      <c r="F25" s="164">
        <v>27</v>
      </c>
      <c r="G25" s="165">
        <v>907</v>
      </c>
      <c r="H25" s="165">
        <v>980.32</v>
      </c>
      <c r="I25" s="165">
        <v>144.62</v>
      </c>
      <c r="J25" s="165">
        <v>11</v>
      </c>
      <c r="K25" s="165">
        <v>0</v>
      </c>
      <c r="L25" s="166">
        <v>1135.94</v>
      </c>
      <c r="M25" s="164">
        <v>953.7</v>
      </c>
      <c r="N25" s="165">
        <v>172.24</v>
      </c>
      <c r="O25" s="165">
        <v>11</v>
      </c>
      <c r="P25" s="166">
        <v>1136.94</v>
      </c>
      <c r="Q25" s="164">
        <v>27</v>
      </c>
      <c r="R25" s="165">
        <v>907</v>
      </c>
      <c r="S25" s="165">
        <v>962.15</v>
      </c>
      <c r="T25" s="165">
        <v>157.63</v>
      </c>
      <c r="U25" s="165">
        <v>11</v>
      </c>
      <c r="V25" s="165">
        <v>0</v>
      </c>
      <c r="W25" s="192">
        <v>1130.78</v>
      </c>
      <c r="X25" s="201">
        <f t="shared" si="0"/>
        <v>-5.1600000000000819</v>
      </c>
      <c r="Z25" s="204">
        <f t="shared" si="1"/>
        <v>-6.1600000000000819</v>
      </c>
    </row>
    <row r="26" spans="1:26" ht="20.149999999999999" customHeight="1" x14ac:dyDescent="0.35">
      <c r="A26" s="107" t="s">
        <v>80</v>
      </c>
      <c r="B26" s="106" t="s">
        <v>80</v>
      </c>
      <c r="C26" s="131" t="s">
        <v>81</v>
      </c>
      <c r="D26" s="115" t="s">
        <v>82</v>
      </c>
      <c r="E26" s="121" t="s">
        <v>83</v>
      </c>
      <c r="F26" s="164">
        <v>24</v>
      </c>
      <c r="G26" s="165">
        <v>541</v>
      </c>
      <c r="H26" s="165">
        <v>966.54</v>
      </c>
      <c r="I26" s="165">
        <v>123.82</v>
      </c>
      <c r="J26" s="165">
        <v>15</v>
      </c>
      <c r="K26" s="165">
        <v>0</v>
      </c>
      <c r="L26" s="166">
        <v>1105.3599999999999</v>
      </c>
      <c r="M26" s="164">
        <v>1014.4</v>
      </c>
      <c r="N26" s="165">
        <v>128.16</v>
      </c>
      <c r="O26" s="165">
        <v>16</v>
      </c>
      <c r="P26" s="166">
        <v>1158.56</v>
      </c>
      <c r="Q26" s="164">
        <v>26</v>
      </c>
      <c r="R26" s="165">
        <v>634</v>
      </c>
      <c r="S26" s="165">
        <v>1049.6999999999998</v>
      </c>
      <c r="T26" s="165">
        <v>133.37</v>
      </c>
      <c r="U26" s="165">
        <v>15</v>
      </c>
      <c r="V26" s="165">
        <v>0</v>
      </c>
      <c r="W26" s="192">
        <v>1198.0699999999997</v>
      </c>
      <c r="X26" s="201">
        <f t="shared" si="0"/>
        <v>92.709999999999809</v>
      </c>
      <c r="Z26" s="204">
        <f t="shared" si="1"/>
        <v>39.509999999999764</v>
      </c>
    </row>
    <row r="27" spans="1:26" ht="20.149999999999999" customHeight="1" x14ac:dyDescent="0.35">
      <c r="A27" s="107" t="s">
        <v>162</v>
      </c>
      <c r="B27" s="106" t="s">
        <v>162</v>
      </c>
      <c r="C27" s="131" t="s">
        <v>23</v>
      </c>
      <c r="D27" s="115" t="s">
        <v>166</v>
      </c>
      <c r="E27" s="121" t="s">
        <v>165</v>
      </c>
      <c r="F27" s="164">
        <v>19</v>
      </c>
      <c r="G27" s="165">
        <v>358</v>
      </c>
      <c r="H27" s="165">
        <v>674</v>
      </c>
      <c r="I27" s="165">
        <v>118.65</v>
      </c>
      <c r="J27" s="165">
        <v>13.5</v>
      </c>
      <c r="K27" s="165">
        <v>0</v>
      </c>
      <c r="L27" s="166">
        <v>806.15</v>
      </c>
      <c r="M27" s="164">
        <v>687.4</v>
      </c>
      <c r="N27" s="165">
        <v>130.25</v>
      </c>
      <c r="O27" s="165">
        <v>13.5</v>
      </c>
      <c r="P27" s="166">
        <v>831.15</v>
      </c>
      <c r="Q27" s="164">
        <v>19</v>
      </c>
      <c r="R27" s="165">
        <v>358</v>
      </c>
      <c r="S27" s="165">
        <v>674.43000000000006</v>
      </c>
      <c r="T27" s="165">
        <v>123.26</v>
      </c>
      <c r="U27" s="165">
        <v>13.5</v>
      </c>
      <c r="V27" s="165">
        <v>0</v>
      </c>
      <c r="W27" s="192">
        <v>811.19</v>
      </c>
      <c r="X27" s="201">
        <f t="shared" si="0"/>
        <v>5.0400000000000773</v>
      </c>
      <c r="Z27" s="204">
        <f t="shared" si="1"/>
        <v>-19.959999999999923</v>
      </c>
    </row>
    <row r="28" spans="1:26" ht="20.149999999999999" customHeight="1" x14ac:dyDescent="0.35">
      <c r="A28" s="107" t="s">
        <v>162</v>
      </c>
      <c r="B28" s="106" t="s">
        <v>163</v>
      </c>
      <c r="C28" s="131" t="s">
        <v>27</v>
      </c>
      <c r="D28" s="115" t="s">
        <v>164</v>
      </c>
      <c r="E28" s="121" t="s">
        <v>165</v>
      </c>
      <c r="F28" s="164">
        <v>28</v>
      </c>
      <c r="G28" s="165">
        <v>550</v>
      </c>
      <c r="H28" s="165">
        <v>1060.21</v>
      </c>
      <c r="I28" s="165">
        <v>186.26</v>
      </c>
      <c r="J28" s="165">
        <v>11.5</v>
      </c>
      <c r="K28" s="165">
        <v>0</v>
      </c>
      <c r="L28" s="166">
        <v>1257.97</v>
      </c>
      <c r="M28" s="164">
        <v>921.55000000000007</v>
      </c>
      <c r="N28" s="165">
        <v>305.91999999999996</v>
      </c>
      <c r="O28" s="165">
        <v>11.5</v>
      </c>
      <c r="P28" s="166">
        <v>1238.97</v>
      </c>
      <c r="Q28" s="164">
        <v>28</v>
      </c>
      <c r="R28" s="165">
        <v>535</v>
      </c>
      <c r="S28" s="165">
        <v>1010.9799999999999</v>
      </c>
      <c r="T28" s="165">
        <v>251.62</v>
      </c>
      <c r="U28" s="165">
        <v>11.5</v>
      </c>
      <c r="V28" s="165">
        <v>0</v>
      </c>
      <c r="W28" s="192">
        <v>1274.0999999999999</v>
      </c>
      <c r="X28" s="201">
        <f t="shared" si="0"/>
        <v>16.129999999999882</v>
      </c>
      <c r="Z28" s="204">
        <f t="shared" si="1"/>
        <v>35.129999999999882</v>
      </c>
    </row>
    <row r="29" spans="1:26" ht="20.149999999999999" customHeight="1" x14ac:dyDescent="0.35">
      <c r="A29" s="107" t="s">
        <v>144</v>
      </c>
      <c r="B29" s="106" t="s">
        <v>144</v>
      </c>
      <c r="C29" s="131" t="s">
        <v>30</v>
      </c>
      <c r="D29" s="115" t="s">
        <v>145</v>
      </c>
      <c r="E29" s="121" t="s">
        <v>146</v>
      </c>
      <c r="F29" s="164">
        <v>88</v>
      </c>
      <c r="G29" s="165">
        <v>2317</v>
      </c>
      <c r="H29" s="165">
        <v>3253.8799999999997</v>
      </c>
      <c r="I29" s="165">
        <v>505.63</v>
      </c>
      <c r="J29" s="165">
        <v>47</v>
      </c>
      <c r="K29" s="165">
        <v>0</v>
      </c>
      <c r="L29" s="166">
        <v>3806.5099999999998</v>
      </c>
      <c r="M29" s="164">
        <v>3315.8499999999995</v>
      </c>
      <c r="N29" s="165">
        <v>516.45000000000005</v>
      </c>
      <c r="O29" s="165">
        <v>47</v>
      </c>
      <c r="P29" s="166">
        <v>3879.2999999999997</v>
      </c>
      <c r="Q29" s="164">
        <v>87</v>
      </c>
      <c r="R29" s="165">
        <v>2304</v>
      </c>
      <c r="S29" s="165">
        <v>3288.26</v>
      </c>
      <c r="T29" s="165">
        <v>511.56</v>
      </c>
      <c r="U29" s="165">
        <v>47</v>
      </c>
      <c r="V29" s="165">
        <v>0</v>
      </c>
      <c r="W29" s="192">
        <v>3846.82</v>
      </c>
      <c r="X29" s="201">
        <f t="shared" si="0"/>
        <v>40.3100000000004</v>
      </c>
      <c r="Z29" s="204">
        <f t="shared" si="1"/>
        <v>-32.479999999999563</v>
      </c>
    </row>
    <row r="30" spans="1:26" ht="20.149999999999999" customHeight="1" x14ac:dyDescent="0.35">
      <c r="A30" s="107" t="s">
        <v>64</v>
      </c>
      <c r="B30" s="106" t="s">
        <v>67</v>
      </c>
      <c r="C30" s="131" t="s">
        <v>27</v>
      </c>
      <c r="D30" s="115" t="s">
        <v>68</v>
      </c>
      <c r="E30" s="121" t="s">
        <v>66</v>
      </c>
      <c r="F30" s="164">
        <v>33</v>
      </c>
      <c r="G30" s="165">
        <v>740</v>
      </c>
      <c r="H30" s="165">
        <v>1250.6199999999999</v>
      </c>
      <c r="I30" s="165">
        <v>216.81</v>
      </c>
      <c r="J30" s="165">
        <v>18</v>
      </c>
      <c r="K30" s="165">
        <v>0</v>
      </c>
      <c r="L30" s="166">
        <v>1485.4299999999998</v>
      </c>
      <c r="M30" s="164">
        <v>1256.8</v>
      </c>
      <c r="N30" s="165">
        <v>262.24</v>
      </c>
      <c r="O30" s="165">
        <v>22</v>
      </c>
      <c r="P30" s="166">
        <v>1541.0399999999997</v>
      </c>
      <c r="Q30" s="164">
        <v>37</v>
      </c>
      <c r="R30" s="165">
        <v>806</v>
      </c>
      <c r="S30" s="165">
        <v>1313.89</v>
      </c>
      <c r="T30" s="165">
        <v>250.05</v>
      </c>
      <c r="U30" s="165">
        <v>18</v>
      </c>
      <c r="V30" s="165">
        <v>0</v>
      </c>
      <c r="W30" s="192">
        <v>1581.94</v>
      </c>
      <c r="X30" s="201">
        <f t="shared" si="0"/>
        <v>96.510000000000218</v>
      </c>
      <c r="Z30" s="204">
        <f t="shared" si="1"/>
        <v>40.900000000000318</v>
      </c>
    </row>
    <row r="31" spans="1:26" ht="20.149999999999999" customHeight="1" x14ac:dyDescent="0.35">
      <c r="A31" s="107" t="s">
        <v>64</v>
      </c>
      <c r="B31" s="106" t="s">
        <v>64</v>
      </c>
      <c r="C31" s="131" t="s">
        <v>23</v>
      </c>
      <c r="D31" s="115" t="s">
        <v>65</v>
      </c>
      <c r="E31" s="121" t="s">
        <v>66</v>
      </c>
      <c r="F31" s="164">
        <v>42</v>
      </c>
      <c r="G31" s="165">
        <v>1314</v>
      </c>
      <c r="H31" s="165">
        <v>1488.98</v>
      </c>
      <c r="I31" s="165">
        <v>244.46</v>
      </c>
      <c r="J31" s="165">
        <v>17</v>
      </c>
      <c r="K31" s="165">
        <v>0</v>
      </c>
      <c r="L31" s="166">
        <v>1750.44</v>
      </c>
      <c r="M31" s="164">
        <v>1403.2</v>
      </c>
      <c r="N31" s="165">
        <v>324.24</v>
      </c>
      <c r="O31" s="165">
        <v>29</v>
      </c>
      <c r="P31" s="166">
        <v>1756.44</v>
      </c>
      <c r="Q31" s="164">
        <v>42</v>
      </c>
      <c r="R31" s="165">
        <v>1320</v>
      </c>
      <c r="S31" s="165">
        <v>1441.02</v>
      </c>
      <c r="T31" s="165">
        <v>282.13</v>
      </c>
      <c r="U31" s="165">
        <v>17</v>
      </c>
      <c r="V31" s="165">
        <v>0</v>
      </c>
      <c r="W31" s="192">
        <v>1740.15</v>
      </c>
      <c r="X31" s="201">
        <f t="shared" si="0"/>
        <v>-10.289999999999964</v>
      </c>
      <c r="Z31" s="204">
        <f t="shared" si="1"/>
        <v>-16.289999999999964</v>
      </c>
    </row>
    <row r="32" spans="1:26" ht="20.149999999999999" customHeight="1" x14ac:dyDescent="0.35">
      <c r="A32" s="107" t="s">
        <v>214</v>
      </c>
      <c r="B32" s="106" t="s">
        <v>214</v>
      </c>
      <c r="C32" s="131" t="s">
        <v>49</v>
      </c>
      <c r="D32" s="115" t="s">
        <v>215</v>
      </c>
      <c r="E32" s="121" t="s">
        <v>216</v>
      </c>
      <c r="F32" s="164">
        <v>25</v>
      </c>
      <c r="G32" s="165">
        <v>761</v>
      </c>
      <c r="H32" s="165">
        <v>976.34</v>
      </c>
      <c r="I32" s="165">
        <v>100.09</v>
      </c>
      <c r="J32" s="165">
        <v>10</v>
      </c>
      <c r="K32" s="165">
        <v>0</v>
      </c>
      <c r="L32" s="166">
        <v>1086.43</v>
      </c>
      <c r="M32" s="164">
        <v>979.7</v>
      </c>
      <c r="N32" s="165">
        <v>153.73000000000002</v>
      </c>
      <c r="O32" s="165">
        <v>10</v>
      </c>
      <c r="P32" s="166">
        <v>1143.43</v>
      </c>
      <c r="Q32" s="164">
        <v>26</v>
      </c>
      <c r="R32" s="165">
        <v>766</v>
      </c>
      <c r="S32" s="165">
        <v>993.81</v>
      </c>
      <c r="T32" s="165">
        <v>128.25</v>
      </c>
      <c r="U32" s="165">
        <v>10</v>
      </c>
      <c r="V32" s="165">
        <v>0</v>
      </c>
      <c r="W32" s="192">
        <v>1132.06</v>
      </c>
      <c r="X32" s="201">
        <f t="shared" si="0"/>
        <v>45.629999999999882</v>
      </c>
      <c r="Z32" s="204">
        <f t="shared" si="1"/>
        <v>-11.370000000000118</v>
      </c>
    </row>
    <row r="33" spans="1:26" ht="20.149999999999999" customHeight="1" x14ac:dyDescent="0.35">
      <c r="A33" s="107" t="s">
        <v>29</v>
      </c>
      <c r="B33" s="106" t="s">
        <v>29</v>
      </c>
      <c r="C33" s="131" t="s">
        <v>30</v>
      </c>
      <c r="D33" s="115" t="s">
        <v>31</v>
      </c>
      <c r="E33" s="121" t="s">
        <v>32</v>
      </c>
      <c r="F33" s="164">
        <v>44</v>
      </c>
      <c r="G33" s="165">
        <v>1520</v>
      </c>
      <c r="H33" s="165">
        <v>1562.75</v>
      </c>
      <c r="I33" s="165">
        <v>263.85000000000002</v>
      </c>
      <c r="J33" s="165">
        <v>19</v>
      </c>
      <c r="K33" s="165">
        <v>0</v>
      </c>
      <c r="L33" s="166">
        <v>1845.6</v>
      </c>
      <c r="M33" s="164">
        <v>1616.46</v>
      </c>
      <c r="N33" s="165">
        <v>262.3</v>
      </c>
      <c r="O33" s="165">
        <v>19</v>
      </c>
      <c r="P33" s="166">
        <v>1897.76</v>
      </c>
      <c r="Q33" s="164">
        <v>45</v>
      </c>
      <c r="R33" s="165">
        <v>1548</v>
      </c>
      <c r="S33" s="165">
        <v>1587.53</v>
      </c>
      <c r="T33" s="165">
        <v>262.81</v>
      </c>
      <c r="U33" s="165">
        <v>19</v>
      </c>
      <c r="V33" s="165">
        <v>0</v>
      </c>
      <c r="W33" s="192">
        <v>1869.34</v>
      </c>
      <c r="X33" s="201">
        <f t="shared" si="0"/>
        <v>23.740000000000009</v>
      </c>
      <c r="Z33" s="204">
        <f t="shared" si="1"/>
        <v>-28.420000000000073</v>
      </c>
    </row>
    <row r="34" spans="1:26" ht="20.149999999999999" customHeight="1" x14ac:dyDescent="0.35">
      <c r="A34" s="107" t="s">
        <v>33</v>
      </c>
      <c r="B34" s="106" t="s">
        <v>33</v>
      </c>
      <c r="C34" s="131" t="s">
        <v>34</v>
      </c>
      <c r="D34" s="115" t="s">
        <v>35</v>
      </c>
      <c r="E34" s="121" t="s">
        <v>32</v>
      </c>
      <c r="F34" s="164">
        <v>37</v>
      </c>
      <c r="G34" s="165">
        <v>1342</v>
      </c>
      <c r="H34" s="165">
        <v>1238.8600000000001</v>
      </c>
      <c r="I34" s="165">
        <v>239.17</v>
      </c>
      <c r="J34" s="165">
        <v>15</v>
      </c>
      <c r="K34" s="165">
        <v>0</v>
      </c>
      <c r="L34" s="166">
        <v>1493.0300000000002</v>
      </c>
      <c r="M34" s="164">
        <v>1281.6000000000001</v>
      </c>
      <c r="N34" s="165">
        <v>198.43</v>
      </c>
      <c r="O34" s="165">
        <v>15</v>
      </c>
      <c r="P34" s="166">
        <v>1495.0300000000002</v>
      </c>
      <c r="Q34" s="164">
        <v>37</v>
      </c>
      <c r="R34" s="165">
        <v>1342</v>
      </c>
      <c r="S34" s="165">
        <v>1242.21</v>
      </c>
      <c r="T34" s="165">
        <v>215.72</v>
      </c>
      <c r="U34" s="165">
        <v>15</v>
      </c>
      <c r="V34" s="165">
        <v>0</v>
      </c>
      <c r="W34" s="192">
        <v>1472.93</v>
      </c>
      <c r="X34" s="201">
        <f t="shared" si="0"/>
        <v>-20.100000000000136</v>
      </c>
      <c r="Z34" s="204">
        <f t="shared" si="1"/>
        <v>-22.100000000000136</v>
      </c>
    </row>
    <row r="35" spans="1:26" ht="20.149999999999999" customHeight="1" x14ac:dyDescent="0.35">
      <c r="A35" s="107" t="s">
        <v>208</v>
      </c>
      <c r="B35" s="106" t="s">
        <v>208</v>
      </c>
      <c r="C35" s="131" t="s">
        <v>49</v>
      </c>
      <c r="D35" s="115" t="s">
        <v>209</v>
      </c>
      <c r="E35" s="121" t="s">
        <v>210</v>
      </c>
      <c r="F35" s="164">
        <v>20</v>
      </c>
      <c r="G35" s="165">
        <v>679</v>
      </c>
      <c r="H35" s="165">
        <v>667.74</v>
      </c>
      <c r="I35" s="165">
        <v>112.76</v>
      </c>
      <c r="J35" s="165">
        <v>10</v>
      </c>
      <c r="K35" s="165">
        <v>0</v>
      </c>
      <c r="L35" s="166">
        <v>790.5</v>
      </c>
      <c r="M35" s="164">
        <v>695.6</v>
      </c>
      <c r="N35" s="165">
        <v>129.4</v>
      </c>
      <c r="O35" s="165">
        <v>10</v>
      </c>
      <c r="P35" s="166">
        <v>835</v>
      </c>
      <c r="Q35" s="164">
        <v>21</v>
      </c>
      <c r="R35" s="165">
        <v>714</v>
      </c>
      <c r="S35" s="165">
        <v>691.42</v>
      </c>
      <c r="T35" s="165">
        <v>122.62</v>
      </c>
      <c r="U35" s="165">
        <v>10</v>
      </c>
      <c r="V35" s="165">
        <v>0</v>
      </c>
      <c r="W35" s="192">
        <v>824.04</v>
      </c>
      <c r="X35" s="201">
        <f t="shared" si="0"/>
        <v>33.539999999999964</v>
      </c>
      <c r="Z35" s="204">
        <f t="shared" si="1"/>
        <v>-10.960000000000036</v>
      </c>
    </row>
    <row r="36" spans="1:26" ht="20.149999999999999" customHeight="1" x14ac:dyDescent="0.35">
      <c r="A36" s="107" t="s">
        <v>54</v>
      </c>
      <c r="B36" s="106" t="s">
        <v>54</v>
      </c>
      <c r="C36" s="131" t="s">
        <v>55</v>
      </c>
      <c r="D36" s="115" t="s">
        <v>56</v>
      </c>
      <c r="E36" s="121" t="s">
        <v>57</v>
      </c>
      <c r="F36" s="164">
        <v>32</v>
      </c>
      <c r="G36" s="165">
        <v>656</v>
      </c>
      <c r="H36" s="165">
        <v>1136.7200000000003</v>
      </c>
      <c r="I36" s="165">
        <v>209.99</v>
      </c>
      <c r="J36" s="165">
        <v>24</v>
      </c>
      <c r="K36" s="165">
        <v>6</v>
      </c>
      <c r="L36" s="166">
        <v>1370.7100000000003</v>
      </c>
      <c r="M36" s="164">
        <v>1145.7900000000002</v>
      </c>
      <c r="N36" s="165">
        <v>191.12</v>
      </c>
      <c r="O36" s="165">
        <v>24</v>
      </c>
      <c r="P36" s="166">
        <v>1360.9100000000003</v>
      </c>
      <c r="Q36" s="164">
        <v>32</v>
      </c>
      <c r="R36" s="165">
        <v>668</v>
      </c>
      <c r="S36" s="165">
        <v>1109.5</v>
      </c>
      <c r="T36" s="165">
        <v>195.05</v>
      </c>
      <c r="U36" s="165">
        <v>24</v>
      </c>
      <c r="V36" s="165">
        <v>6</v>
      </c>
      <c r="W36" s="192">
        <v>1328.55</v>
      </c>
      <c r="X36" s="201">
        <f t="shared" si="0"/>
        <v>-42.160000000000309</v>
      </c>
      <c r="Z36" s="204">
        <f t="shared" si="1"/>
        <v>-32.360000000000355</v>
      </c>
    </row>
    <row r="37" spans="1:26" ht="20.149999999999999" customHeight="1" x14ac:dyDescent="0.35">
      <c r="A37" s="107" t="s">
        <v>54</v>
      </c>
      <c r="B37" s="106" t="s">
        <v>58</v>
      </c>
      <c r="C37" s="131" t="s">
        <v>59</v>
      </c>
      <c r="D37" s="115" t="s">
        <v>60</v>
      </c>
      <c r="E37" s="121" t="s">
        <v>57</v>
      </c>
      <c r="F37" s="164">
        <v>3</v>
      </c>
      <c r="G37" s="165">
        <v>63</v>
      </c>
      <c r="H37" s="165">
        <v>118.2</v>
      </c>
      <c r="I37" s="165">
        <v>11.52</v>
      </c>
      <c r="J37" s="165">
        <v>2</v>
      </c>
      <c r="K37" s="165">
        <v>0</v>
      </c>
      <c r="L37" s="166">
        <v>131.72</v>
      </c>
      <c r="M37" s="164">
        <v>114.41</v>
      </c>
      <c r="N37" s="165">
        <v>16.309999999999999</v>
      </c>
      <c r="O37" s="165">
        <v>2</v>
      </c>
      <c r="P37" s="166">
        <v>132.72</v>
      </c>
      <c r="Q37" s="164">
        <v>3</v>
      </c>
      <c r="R37" s="165">
        <v>65</v>
      </c>
      <c r="S37" s="165">
        <v>114.15</v>
      </c>
      <c r="T37" s="165">
        <v>13.65</v>
      </c>
      <c r="U37" s="165">
        <v>2</v>
      </c>
      <c r="V37" s="165">
        <v>0</v>
      </c>
      <c r="W37" s="192">
        <v>129.80000000000001</v>
      </c>
      <c r="X37" s="201">
        <f t="shared" si="0"/>
        <v>-1.9199999999999875</v>
      </c>
      <c r="Z37" s="204">
        <f t="shared" si="1"/>
        <v>-2.9199999999999875</v>
      </c>
    </row>
    <row r="38" spans="1:26" ht="20.149999999999999" customHeight="1" x14ac:dyDescent="0.35">
      <c r="A38" s="107" t="s">
        <v>157</v>
      </c>
      <c r="B38" s="106" t="s">
        <v>157</v>
      </c>
      <c r="C38" s="131" t="s">
        <v>30</v>
      </c>
      <c r="D38" s="115" t="s">
        <v>158</v>
      </c>
      <c r="E38" s="121" t="s">
        <v>159</v>
      </c>
      <c r="F38" s="164">
        <v>41</v>
      </c>
      <c r="G38" s="165">
        <v>1298</v>
      </c>
      <c r="H38" s="165">
        <v>1431.2600000000002</v>
      </c>
      <c r="I38" s="165">
        <v>186.82</v>
      </c>
      <c r="J38" s="165">
        <v>16</v>
      </c>
      <c r="K38" s="165">
        <v>0</v>
      </c>
      <c r="L38" s="166">
        <v>1634.0800000000002</v>
      </c>
      <c r="M38" s="164">
        <v>1436.6500000000003</v>
      </c>
      <c r="N38" s="165">
        <v>194.70999999999998</v>
      </c>
      <c r="O38" s="165">
        <v>16</v>
      </c>
      <c r="P38" s="166">
        <v>1647.3600000000001</v>
      </c>
      <c r="Q38" s="164">
        <v>42</v>
      </c>
      <c r="R38" s="165">
        <v>1355</v>
      </c>
      <c r="S38" s="165">
        <v>1471.0500000000002</v>
      </c>
      <c r="T38" s="165">
        <v>195.63</v>
      </c>
      <c r="U38" s="165">
        <v>16</v>
      </c>
      <c r="V38" s="165">
        <v>0</v>
      </c>
      <c r="W38" s="192">
        <v>1682.6800000000003</v>
      </c>
      <c r="X38" s="201">
        <f t="shared" si="0"/>
        <v>48.600000000000136</v>
      </c>
      <c r="Z38" s="204">
        <f t="shared" si="1"/>
        <v>35.320000000000164</v>
      </c>
    </row>
    <row r="39" spans="1:26" ht="20.149999999999999" customHeight="1" x14ac:dyDescent="0.35">
      <c r="A39" s="107" t="s">
        <v>77</v>
      </c>
      <c r="B39" s="106" t="s">
        <v>77</v>
      </c>
      <c r="C39" s="131" t="s">
        <v>30</v>
      </c>
      <c r="D39" s="115" t="s">
        <v>78</v>
      </c>
      <c r="E39" s="121" t="s">
        <v>79</v>
      </c>
      <c r="F39" s="164">
        <v>24</v>
      </c>
      <c r="G39" s="165">
        <v>743</v>
      </c>
      <c r="H39" s="165">
        <v>853.54</v>
      </c>
      <c r="I39" s="165">
        <v>131.77000000000001</v>
      </c>
      <c r="J39" s="165">
        <v>13</v>
      </c>
      <c r="K39" s="165">
        <v>6</v>
      </c>
      <c r="L39" s="166">
        <v>998.31</v>
      </c>
      <c r="M39" s="164">
        <v>837.44999999999993</v>
      </c>
      <c r="N39" s="165">
        <v>114.60000000000001</v>
      </c>
      <c r="O39" s="165">
        <v>13</v>
      </c>
      <c r="P39" s="166">
        <v>965.05</v>
      </c>
      <c r="Q39" s="164">
        <v>22</v>
      </c>
      <c r="R39" s="165">
        <v>676</v>
      </c>
      <c r="S39" s="165">
        <v>797.45</v>
      </c>
      <c r="T39" s="165">
        <v>116.17</v>
      </c>
      <c r="U39" s="165">
        <v>13</v>
      </c>
      <c r="V39" s="165">
        <v>6</v>
      </c>
      <c r="W39" s="192">
        <v>926.62</v>
      </c>
      <c r="X39" s="201">
        <f t="shared" si="0"/>
        <v>-71.689999999999941</v>
      </c>
      <c r="Z39" s="204">
        <f t="shared" si="1"/>
        <v>-38.42999999999995</v>
      </c>
    </row>
    <row r="40" spans="1:26" ht="20.149999999999999" customHeight="1" x14ac:dyDescent="0.35">
      <c r="A40" s="107" t="s">
        <v>203</v>
      </c>
      <c r="B40" s="106" t="s">
        <v>203</v>
      </c>
      <c r="C40" s="131" t="s">
        <v>30</v>
      </c>
      <c r="D40" s="115" t="s">
        <v>204</v>
      </c>
      <c r="E40" s="121" t="s">
        <v>205</v>
      </c>
      <c r="F40" s="164">
        <v>32.5</v>
      </c>
      <c r="G40" s="165">
        <v>1083</v>
      </c>
      <c r="H40" s="165">
        <v>1197.6500000000001</v>
      </c>
      <c r="I40" s="165">
        <v>126.82</v>
      </c>
      <c r="J40" s="165">
        <v>11</v>
      </c>
      <c r="K40" s="165">
        <v>0</v>
      </c>
      <c r="L40" s="166">
        <v>1335.47</v>
      </c>
      <c r="M40" s="164">
        <v>1157.45</v>
      </c>
      <c r="N40" s="165">
        <v>154.04</v>
      </c>
      <c r="O40" s="165">
        <v>11</v>
      </c>
      <c r="P40" s="166">
        <v>1322.49</v>
      </c>
      <c r="Q40" s="164">
        <v>30</v>
      </c>
      <c r="R40" s="165">
        <v>998</v>
      </c>
      <c r="S40" s="165">
        <v>1109.1000000000001</v>
      </c>
      <c r="T40" s="165">
        <v>132.41999999999999</v>
      </c>
      <c r="U40" s="165">
        <v>11</v>
      </c>
      <c r="V40" s="165">
        <v>0</v>
      </c>
      <c r="W40" s="192">
        <v>1252.5200000000002</v>
      </c>
      <c r="X40" s="201">
        <f t="shared" si="0"/>
        <v>-82.949999999999818</v>
      </c>
      <c r="Z40" s="204">
        <f t="shared" si="1"/>
        <v>-69.9699999999998</v>
      </c>
    </row>
    <row r="41" spans="1:26" ht="20.149999999999999" customHeight="1" x14ac:dyDescent="0.35">
      <c r="A41" s="107" t="s">
        <v>189</v>
      </c>
      <c r="B41" s="106" t="s">
        <v>189</v>
      </c>
      <c r="C41" s="131" t="s">
        <v>23</v>
      </c>
      <c r="D41" s="115" t="s">
        <v>190</v>
      </c>
      <c r="E41" s="121" t="s">
        <v>191</v>
      </c>
      <c r="F41" s="164">
        <v>26</v>
      </c>
      <c r="G41" s="165">
        <v>841</v>
      </c>
      <c r="H41" s="165">
        <v>929.33</v>
      </c>
      <c r="I41" s="165">
        <v>130.65</v>
      </c>
      <c r="J41" s="165">
        <v>10</v>
      </c>
      <c r="K41" s="165">
        <v>0</v>
      </c>
      <c r="L41" s="166">
        <v>1069.98</v>
      </c>
      <c r="M41" s="164">
        <v>970.80000000000007</v>
      </c>
      <c r="N41" s="165">
        <v>174.8</v>
      </c>
      <c r="O41" s="165">
        <v>15.5</v>
      </c>
      <c r="P41" s="166">
        <v>1161.0999999999999</v>
      </c>
      <c r="Q41" s="164">
        <v>26</v>
      </c>
      <c r="R41" s="165">
        <v>863</v>
      </c>
      <c r="S41" s="165">
        <v>928.49000000000012</v>
      </c>
      <c r="T41" s="165">
        <v>148.13999999999999</v>
      </c>
      <c r="U41" s="165">
        <v>10</v>
      </c>
      <c r="V41" s="165">
        <v>0</v>
      </c>
      <c r="W41" s="192">
        <v>1086.6300000000001</v>
      </c>
      <c r="X41" s="201">
        <f t="shared" si="0"/>
        <v>16.650000000000091</v>
      </c>
      <c r="Z41" s="204">
        <f t="shared" si="1"/>
        <v>-74.4699999999998</v>
      </c>
    </row>
    <row r="42" spans="1:26" ht="20.149999999999999" customHeight="1" x14ac:dyDescent="0.35">
      <c r="A42" s="107" t="s">
        <v>189</v>
      </c>
      <c r="B42" s="106" t="s">
        <v>192</v>
      </c>
      <c r="C42" s="131" t="s">
        <v>27</v>
      </c>
      <c r="D42" s="115" t="s">
        <v>193</v>
      </c>
      <c r="E42" s="121" t="s">
        <v>191</v>
      </c>
      <c r="F42" s="164">
        <v>10</v>
      </c>
      <c r="G42" s="165">
        <v>270</v>
      </c>
      <c r="H42" s="165">
        <v>401.94</v>
      </c>
      <c r="I42" s="165">
        <v>52.7</v>
      </c>
      <c r="J42" s="165">
        <v>8</v>
      </c>
      <c r="K42" s="165">
        <v>0</v>
      </c>
      <c r="L42" s="166">
        <v>462.64</v>
      </c>
      <c r="M42" s="164">
        <v>440.3</v>
      </c>
      <c r="N42" s="165">
        <v>62.34</v>
      </c>
      <c r="O42" s="165">
        <v>5.5</v>
      </c>
      <c r="P42" s="166">
        <v>508.14</v>
      </c>
      <c r="Q42" s="164">
        <v>12</v>
      </c>
      <c r="R42" s="165">
        <v>318</v>
      </c>
      <c r="S42" s="165">
        <v>519.28</v>
      </c>
      <c r="T42" s="165">
        <v>70.739999999999995</v>
      </c>
      <c r="U42" s="165">
        <v>8</v>
      </c>
      <c r="V42" s="165">
        <v>0</v>
      </c>
      <c r="W42" s="192">
        <v>598.02</v>
      </c>
      <c r="X42" s="201">
        <f t="shared" si="0"/>
        <v>135.38</v>
      </c>
      <c r="Z42" s="204">
        <f t="shared" si="1"/>
        <v>89.88</v>
      </c>
    </row>
    <row r="43" spans="1:26" ht="20.149999999999999" customHeight="1" x14ac:dyDescent="0.35">
      <c r="A43" s="107" t="s">
        <v>170</v>
      </c>
      <c r="B43" s="106" t="s">
        <v>170</v>
      </c>
      <c r="C43" s="131" t="s">
        <v>55</v>
      </c>
      <c r="D43" s="115" t="s">
        <v>171</v>
      </c>
      <c r="E43" s="121" t="s">
        <v>149</v>
      </c>
      <c r="F43" s="164">
        <v>31</v>
      </c>
      <c r="G43" s="165">
        <v>702</v>
      </c>
      <c r="H43" s="165">
        <v>1053.27</v>
      </c>
      <c r="I43" s="165">
        <v>191.73</v>
      </c>
      <c r="J43" s="165">
        <v>12</v>
      </c>
      <c r="K43" s="165">
        <v>14</v>
      </c>
      <c r="L43" s="166">
        <v>1257</v>
      </c>
      <c r="M43" s="164">
        <v>1112</v>
      </c>
      <c r="N43" s="165">
        <v>175</v>
      </c>
      <c r="O43" s="165">
        <v>32</v>
      </c>
      <c r="P43" s="166">
        <v>1319</v>
      </c>
      <c r="Q43" s="164">
        <v>36</v>
      </c>
      <c r="R43" s="165">
        <v>843</v>
      </c>
      <c r="S43" s="165">
        <v>1264.7800000000002</v>
      </c>
      <c r="T43" s="165">
        <v>212.35</v>
      </c>
      <c r="U43" s="165">
        <v>12</v>
      </c>
      <c r="V43" s="165">
        <v>14</v>
      </c>
      <c r="W43" s="192">
        <v>1489.13</v>
      </c>
      <c r="X43" s="201">
        <f t="shared" si="0"/>
        <v>232.13000000000011</v>
      </c>
      <c r="Z43" s="204">
        <f t="shared" si="1"/>
        <v>170.13000000000011</v>
      </c>
    </row>
    <row r="44" spans="1:26" ht="20.149999999999999" customHeight="1" x14ac:dyDescent="0.35">
      <c r="A44" s="107" t="s">
        <v>147</v>
      </c>
      <c r="B44" s="106" t="s">
        <v>147</v>
      </c>
      <c r="C44" s="131" t="s">
        <v>30</v>
      </c>
      <c r="D44" s="115" t="s">
        <v>148</v>
      </c>
      <c r="E44" s="121" t="s">
        <v>149</v>
      </c>
      <c r="F44" s="164">
        <v>46</v>
      </c>
      <c r="G44" s="165">
        <v>1577</v>
      </c>
      <c r="H44" s="165">
        <v>1604.0900000000001</v>
      </c>
      <c r="I44" s="165">
        <v>298.26</v>
      </c>
      <c r="J44" s="165">
        <v>20</v>
      </c>
      <c r="K44" s="165">
        <v>0</v>
      </c>
      <c r="L44" s="166">
        <v>1922.3500000000001</v>
      </c>
      <c r="M44" s="164">
        <v>1676.1000000000001</v>
      </c>
      <c r="N44" s="165">
        <v>272.72999999999996</v>
      </c>
      <c r="O44" s="165">
        <v>20</v>
      </c>
      <c r="P44" s="166">
        <v>1968.8300000000002</v>
      </c>
      <c r="Q44" s="164">
        <v>47</v>
      </c>
      <c r="R44" s="165">
        <v>1620</v>
      </c>
      <c r="S44" s="165">
        <v>1653.26</v>
      </c>
      <c r="T44" s="165">
        <v>287.99</v>
      </c>
      <c r="U44" s="165">
        <v>20</v>
      </c>
      <c r="V44" s="165">
        <v>0</v>
      </c>
      <c r="W44" s="192">
        <v>1961.25</v>
      </c>
      <c r="X44" s="201">
        <f t="shared" si="0"/>
        <v>38.899999999999864</v>
      </c>
      <c r="Z44" s="204">
        <f t="shared" si="1"/>
        <v>-7.5800000000001546</v>
      </c>
    </row>
    <row r="45" spans="1:26" ht="20.149999999999999" customHeight="1" x14ac:dyDescent="0.35">
      <c r="A45" s="107" t="s">
        <v>194</v>
      </c>
      <c r="B45" s="106" t="s">
        <v>194</v>
      </c>
      <c r="C45" s="131" t="s">
        <v>30</v>
      </c>
      <c r="D45" s="115" t="s">
        <v>195</v>
      </c>
      <c r="E45" s="121" t="s">
        <v>149</v>
      </c>
      <c r="F45" s="164">
        <v>50</v>
      </c>
      <c r="G45" s="165">
        <v>1575</v>
      </c>
      <c r="H45" s="165">
        <v>1702.63</v>
      </c>
      <c r="I45" s="165">
        <v>278.52</v>
      </c>
      <c r="J45" s="165">
        <v>20</v>
      </c>
      <c r="K45" s="165">
        <v>0</v>
      </c>
      <c r="L45" s="166">
        <v>2001.15</v>
      </c>
      <c r="M45" s="164">
        <v>1770.6000000000001</v>
      </c>
      <c r="N45" s="165">
        <v>258.33999999999997</v>
      </c>
      <c r="O45" s="165">
        <v>19</v>
      </c>
      <c r="P45" s="166">
        <v>2047.94</v>
      </c>
      <c r="Q45" s="164">
        <v>51</v>
      </c>
      <c r="R45" s="165">
        <v>1636</v>
      </c>
      <c r="S45" s="165">
        <v>1757.37</v>
      </c>
      <c r="T45" s="165">
        <v>271.86</v>
      </c>
      <c r="U45" s="165">
        <v>20</v>
      </c>
      <c r="V45" s="165">
        <v>0</v>
      </c>
      <c r="W45" s="192">
        <v>2049.23</v>
      </c>
      <c r="X45" s="201">
        <f t="shared" si="0"/>
        <v>48.079999999999927</v>
      </c>
      <c r="Z45" s="204">
        <f t="shared" si="1"/>
        <v>1.2899999999999636</v>
      </c>
    </row>
    <row r="46" spans="1:26" ht="20.149999999999999" customHeight="1" x14ac:dyDescent="0.35">
      <c r="A46" s="107" t="s">
        <v>160</v>
      </c>
      <c r="B46" s="106" t="s">
        <v>160</v>
      </c>
      <c r="C46" s="131" t="s">
        <v>11</v>
      </c>
      <c r="D46" s="115" t="s">
        <v>161</v>
      </c>
      <c r="E46" s="121" t="s">
        <v>149</v>
      </c>
      <c r="F46" s="164">
        <v>0</v>
      </c>
      <c r="G46" s="165">
        <v>0</v>
      </c>
      <c r="H46" s="165">
        <v>24</v>
      </c>
      <c r="I46" s="165">
        <v>7</v>
      </c>
      <c r="J46" s="165">
        <v>0</v>
      </c>
      <c r="K46" s="165">
        <v>0</v>
      </c>
      <c r="L46" s="166">
        <v>31</v>
      </c>
      <c r="M46" s="164">
        <v>31</v>
      </c>
      <c r="N46" s="165">
        <v>0</v>
      </c>
      <c r="O46" s="165">
        <v>0</v>
      </c>
      <c r="P46" s="166">
        <v>31</v>
      </c>
      <c r="Q46" s="164">
        <v>0</v>
      </c>
      <c r="R46" s="165">
        <v>0</v>
      </c>
      <c r="S46" s="165">
        <v>27.5</v>
      </c>
      <c r="T46" s="165">
        <v>3.5</v>
      </c>
      <c r="U46" s="165">
        <v>0</v>
      </c>
      <c r="V46" s="165">
        <v>0</v>
      </c>
      <c r="W46" s="192">
        <v>31</v>
      </c>
      <c r="X46" s="201">
        <f t="shared" si="0"/>
        <v>0</v>
      </c>
      <c r="Z46" s="204">
        <f t="shared" si="1"/>
        <v>0</v>
      </c>
    </row>
    <row r="47" spans="1:26" ht="20.149999999999999" customHeight="1" x14ac:dyDescent="0.35">
      <c r="A47" s="107" t="s">
        <v>150</v>
      </c>
      <c r="B47" s="106" t="s">
        <v>150</v>
      </c>
      <c r="C47" s="131" t="s">
        <v>49</v>
      </c>
      <c r="D47" s="115" t="s">
        <v>151</v>
      </c>
      <c r="E47" s="121" t="s">
        <v>149</v>
      </c>
      <c r="F47" s="164">
        <v>76</v>
      </c>
      <c r="G47" s="165">
        <v>2147</v>
      </c>
      <c r="H47" s="165">
        <v>2776.4199999999996</v>
      </c>
      <c r="I47" s="165">
        <v>520.37</v>
      </c>
      <c r="J47" s="165">
        <v>40</v>
      </c>
      <c r="K47" s="165">
        <v>6</v>
      </c>
      <c r="L47" s="166">
        <v>3336.7899999999995</v>
      </c>
      <c r="M47" s="164">
        <v>2826.6899999999996</v>
      </c>
      <c r="N47" s="165">
        <v>517.76</v>
      </c>
      <c r="O47" s="165">
        <v>20</v>
      </c>
      <c r="P47" s="166">
        <v>3364.4499999999994</v>
      </c>
      <c r="Q47" s="164">
        <v>69</v>
      </c>
      <c r="R47" s="165">
        <v>1933</v>
      </c>
      <c r="S47" s="165">
        <v>2517.3500000000004</v>
      </c>
      <c r="T47" s="165">
        <v>468.82</v>
      </c>
      <c r="U47" s="165">
        <v>40</v>
      </c>
      <c r="V47" s="165">
        <v>6</v>
      </c>
      <c r="W47" s="192">
        <v>3026.1700000000005</v>
      </c>
      <c r="X47" s="201">
        <f t="shared" si="0"/>
        <v>-310.61999999999898</v>
      </c>
      <c r="Z47" s="204">
        <f t="shared" si="1"/>
        <v>-338.27999999999884</v>
      </c>
    </row>
    <row r="48" spans="1:26" ht="20.149999999999999" customHeight="1" x14ac:dyDescent="0.35">
      <c r="A48" s="107" t="s">
        <v>39</v>
      </c>
      <c r="B48" s="106" t="s">
        <v>41</v>
      </c>
      <c r="C48" s="131" t="s">
        <v>27</v>
      </c>
      <c r="D48" s="115" t="s">
        <v>42</v>
      </c>
      <c r="E48" s="121" t="s">
        <v>38</v>
      </c>
      <c r="F48" s="164">
        <v>19</v>
      </c>
      <c r="G48" s="165">
        <v>456</v>
      </c>
      <c r="H48" s="165">
        <v>702</v>
      </c>
      <c r="I48" s="165">
        <v>125.5</v>
      </c>
      <c r="J48" s="165">
        <v>16</v>
      </c>
      <c r="K48" s="165">
        <v>0</v>
      </c>
      <c r="L48" s="166">
        <v>843.5</v>
      </c>
      <c r="M48" s="164">
        <v>659.1</v>
      </c>
      <c r="N48" s="165">
        <v>164.6</v>
      </c>
      <c r="O48" s="165">
        <v>16</v>
      </c>
      <c r="P48" s="166">
        <v>839.7</v>
      </c>
      <c r="Q48" s="164">
        <v>19</v>
      </c>
      <c r="R48" s="165">
        <v>462</v>
      </c>
      <c r="S48" s="165">
        <v>701.34999999999991</v>
      </c>
      <c r="T48" s="165">
        <v>149.44</v>
      </c>
      <c r="U48" s="165">
        <v>16</v>
      </c>
      <c r="V48" s="165">
        <v>6</v>
      </c>
      <c r="W48" s="192">
        <v>866.79</v>
      </c>
      <c r="X48" s="201">
        <f t="shared" si="0"/>
        <v>23.289999999999964</v>
      </c>
      <c r="Z48" s="204">
        <f t="shared" si="1"/>
        <v>27.089999999999918</v>
      </c>
    </row>
    <row r="49" spans="1:26" ht="20.149999999999999" customHeight="1" x14ac:dyDescent="0.35">
      <c r="A49" s="107" t="s">
        <v>36</v>
      </c>
      <c r="B49" s="106" t="s">
        <v>36</v>
      </c>
      <c r="C49" s="131" t="s">
        <v>30</v>
      </c>
      <c r="D49" s="115" t="s">
        <v>37</v>
      </c>
      <c r="E49" s="121" t="s">
        <v>38</v>
      </c>
      <c r="F49" s="164">
        <v>29</v>
      </c>
      <c r="G49" s="165">
        <v>1001</v>
      </c>
      <c r="H49" s="165">
        <v>1001.9</v>
      </c>
      <c r="I49" s="165">
        <v>179.4</v>
      </c>
      <c r="J49" s="165">
        <v>14</v>
      </c>
      <c r="K49" s="165">
        <v>2</v>
      </c>
      <c r="L49" s="166">
        <v>1195.3</v>
      </c>
      <c r="M49" s="164">
        <v>1018.3</v>
      </c>
      <c r="N49" s="165">
        <v>164</v>
      </c>
      <c r="O49" s="165">
        <v>14</v>
      </c>
      <c r="P49" s="166">
        <v>1196.3</v>
      </c>
      <c r="Q49" s="164">
        <v>8</v>
      </c>
      <c r="R49" s="165">
        <v>272</v>
      </c>
      <c r="S49" s="165">
        <v>1006.1700000000001</v>
      </c>
      <c r="T49" s="165">
        <v>171.04</v>
      </c>
      <c r="U49" s="165">
        <v>14</v>
      </c>
      <c r="V49" s="165">
        <v>2</v>
      </c>
      <c r="W49" s="192">
        <v>1191.21</v>
      </c>
      <c r="X49" s="201">
        <f t="shared" si="0"/>
        <v>-4.0899999999999181</v>
      </c>
      <c r="Z49" s="204">
        <f t="shared" si="1"/>
        <v>-5.0899999999999181</v>
      </c>
    </row>
    <row r="50" spans="1:26" ht="20.149999999999999" customHeight="1" x14ac:dyDescent="0.35">
      <c r="A50" s="107" t="s">
        <v>39</v>
      </c>
      <c r="B50" s="106" t="s">
        <v>39</v>
      </c>
      <c r="C50" s="131" t="s">
        <v>23</v>
      </c>
      <c r="D50" s="115" t="s">
        <v>40</v>
      </c>
      <c r="E50" s="121" t="s">
        <v>38</v>
      </c>
      <c r="F50" s="164">
        <v>31</v>
      </c>
      <c r="G50" s="165">
        <v>919</v>
      </c>
      <c r="H50" s="165">
        <v>1295.1699999999998</v>
      </c>
      <c r="I50" s="165">
        <v>233.47</v>
      </c>
      <c r="J50" s="165">
        <v>16</v>
      </c>
      <c r="K50" s="165">
        <v>16</v>
      </c>
      <c r="L50" s="166">
        <v>1544.6399999999999</v>
      </c>
      <c r="M50" s="164">
        <v>1263.05</v>
      </c>
      <c r="N50" s="165">
        <v>273.58999999999997</v>
      </c>
      <c r="O50" s="165">
        <v>16</v>
      </c>
      <c r="P50" s="166">
        <v>1552.6399999999999</v>
      </c>
      <c r="Q50" s="164">
        <v>32</v>
      </c>
      <c r="R50" s="165">
        <v>956</v>
      </c>
      <c r="S50" s="165">
        <v>1333.13</v>
      </c>
      <c r="T50" s="165">
        <v>264.04000000000002</v>
      </c>
      <c r="U50" s="165">
        <v>16</v>
      </c>
      <c r="V50" s="165">
        <v>10</v>
      </c>
      <c r="W50" s="192">
        <v>1613.17</v>
      </c>
      <c r="X50" s="201">
        <f t="shared" si="0"/>
        <v>68.5300000000002</v>
      </c>
      <c r="Z50" s="204">
        <f t="shared" si="1"/>
        <v>60.5300000000002</v>
      </c>
    </row>
    <row r="51" spans="1:26" ht="20.149999999999999" customHeight="1" x14ac:dyDescent="0.35">
      <c r="A51" s="107" t="s">
        <v>178</v>
      </c>
      <c r="B51" s="106" t="s">
        <v>178</v>
      </c>
      <c r="C51" s="131" t="s">
        <v>49</v>
      </c>
      <c r="D51" s="115" t="s">
        <v>179</v>
      </c>
      <c r="E51" s="121" t="s">
        <v>180</v>
      </c>
      <c r="F51" s="164">
        <v>46</v>
      </c>
      <c r="G51" s="165">
        <v>1577</v>
      </c>
      <c r="H51" s="165">
        <v>1547.61</v>
      </c>
      <c r="I51" s="165">
        <v>255.01</v>
      </c>
      <c r="J51" s="165">
        <v>20</v>
      </c>
      <c r="K51" s="165">
        <v>0</v>
      </c>
      <c r="L51" s="166">
        <v>1822.62</v>
      </c>
      <c r="M51" s="164">
        <v>1580.1</v>
      </c>
      <c r="N51" s="165">
        <v>243.95</v>
      </c>
      <c r="O51" s="165">
        <v>12</v>
      </c>
      <c r="P51" s="166">
        <v>1836.05</v>
      </c>
      <c r="Q51" s="164">
        <v>44</v>
      </c>
      <c r="R51" s="165">
        <v>1507</v>
      </c>
      <c r="S51" s="165">
        <v>1494.23</v>
      </c>
      <c r="T51" s="165">
        <v>239.14</v>
      </c>
      <c r="U51" s="165">
        <v>20</v>
      </c>
      <c r="V51" s="165">
        <v>0</v>
      </c>
      <c r="W51" s="192">
        <v>1753.37</v>
      </c>
      <c r="X51" s="201">
        <f t="shared" si="0"/>
        <v>-69.25</v>
      </c>
      <c r="Z51" s="204">
        <f t="shared" si="1"/>
        <v>-82.680000000000064</v>
      </c>
    </row>
    <row r="52" spans="1:26" ht="20.149999999999999" customHeight="1" x14ac:dyDescent="0.35">
      <c r="A52" s="107" t="s">
        <v>116</v>
      </c>
      <c r="B52" s="106" t="s">
        <v>116</v>
      </c>
      <c r="C52" s="131" t="s">
        <v>49</v>
      </c>
      <c r="D52" s="115" t="s">
        <v>117</v>
      </c>
      <c r="E52" s="121" t="s">
        <v>118</v>
      </c>
      <c r="F52" s="164">
        <v>36</v>
      </c>
      <c r="G52" s="165">
        <v>1192</v>
      </c>
      <c r="H52" s="165">
        <v>1304.6400000000001</v>
      </c>
      <c r="I52" s="165">
        <v>196.5</v>
      </c>
      <c r="J52" s="165">
        <v>16</v>
      </c>
      <c r="K52" s="165">
        <v>0</v>
      </c>
      <c r="L52" s="166">
        <v>1517.14</v>
      </c>
      <c r="M52" s="164">
        <v>1297.3800000000001</v>
      </c>
      <c r="N52" s="165">
        <v>217.66</v>
      </c>
      <c r="O52" s="165">
        <v>16</v>
      </c>
      <c r="P52" s="166">
        <v>1531.0400000000002</v>
      </c>
      <c r="Q52" s="164">
        <v>36</v>
      </c>
      <c r="R52" s="165">
        <v>1184</v>
      </c>
      <c r="S52" s="165">
        <v>1268.21</v>
      </c>
      <c r="T52" s="165">
        <v>201.87</v>
      </c>
      <c r="U52" s="165">
        <v>16</v>
      </c>
      <c r="V52" s="165">
        <v>0</v>
      </c>
      <c r="W52" s="192">
        <v>1486.08</v>
      </c>
      <c r="X52" s="201">
        <f t="shared" si="0"/>
        <v>-31.060000000000173</v>
      </c>
      <c r="Z52" s="204">
        <f t="shared" si="1"/>
        <v>-44.960000000000264</v>
      </c>
    </row>
    <row r="53" spans="1:26" ht="20.149999999999999" customHeight="1" x14ac:dyDescent="0.35">
      <c r="A53" s="107" t="s">
        <v>116</v>
      </c>
      <c r="B53" s="106" t="s">
        <v>119</v>
      </c>
      <c r="C53" s="131" t="s">
        <v>27</v>
      </c>
      <c r="D53" s="115" t="s">
        <v>120</v>
      </c>
      <c r="E53" s="121" t="s">
        <v>118</v>
      </c>
      <c r="F53" s="164">
        <v>9</v>
      </c>
      <c r="G53" s="165">
        <v>195</v>
      </c>
      <c r="H53" s="165">
        <v>322.98</v>
      </c>
      <c r="I53" s="165">
        <v>56.85</v>
      </c>
      <c r="J53" s="165">
        <v>5</v>
      </c>
      <c r="K53" s="165">
        <v>0</v>
      </c>
      <c r="L53" s="166">
        <v>384.83000000000004</v>
      </c>
      <c r="M53" s="164">
        <v>329.62</v>
      </c>
      <c r="N53" s="165">
        <v>91.61</v>
      </c>
      <c r="O53" s="165">
        <v>5</v>
      </c>
      <c r="P53" s="166">
        <v>426.23</v>
      </c>
      <c r="Q53" s="164">
        <v>9</v>
      </c>
      <c r="R53" s="165">
        <v>207</v>
      </c>
      <c r="S53" s="165">
        <v>356.65999999999997</v>
      </c>
      <c r="T53" s="165">
        <v>80.099999999999994</v>
      </c>
      <c r="U53" s="165">
        <v>5</v>
      </c>
      <c r="V53" s="165">
        <v>0</v>
      </c>
      <c r="W53" s="192">
        <v>441.76</v>
      </c>
      <c r="X53" s="201">
        <f t="shared" si="0"/>
        <v>56.92999999999995</v>
      </c>
      <c r="Z53" s="204">
        <f t="shared" si="1"/>
        <v>15.529999999999973</v>
      </c>
    </row>
    <row r="54" spans="1:26" ht="20.149999999999999" customHeight="1" x14ac:dyDescent="0.35">
      <c r="A54" s="107" t="s">
        <v>116</v>
      </c>
      <c r="B54" s="106" t="s">
        <v>121</v>
      </c>
      <c r="C54" s="131" t="s">
        <v>122</v>
      </c>
      <c r="D54" s="115" t="s">
        <v>123</v>
      </c>
      <c r="E54" s="121" t="s">
        <v>118</v>
      </c>
      <c r="F54" s="164">
        <v>0</v>
      </c>
      <c r="G54" s="165">
        <v>0</v>
      </c>
      <c r="H54" s="165">
        <v>202.64</v>
      </c>
      <c r="I54" s="165">
        <v>52.86</v>
      </c>
      <c r="J54" s="165">
        <v>0</v>
      </c>
      <c r="K54" s="165">
        <v>0</v>
      </c>
      <c r="L54" s="166">
        <v>255.5</v>
      </c>
      <c r="M54" s="164">
        <v>198.5</v>
      </c>
      <c r="N54" s="165">
        <v>57</v>
      </c>
      <c r="O54" s="165">
        <v>0</v>
      </c>
      <c r="P54" s="166">
        <v>255.5</v>
      </c>
      <c r="Q54" s="164">
        <v>0</v>
      </c>
      <c r="R54" s="165">
        <v>0</v>
      </c>
      <c r="S54" s="165">
        <v>200.18</v>
      </c>
      <c r="T54" s="165">
        <v>54.82</v>
      </c>
      <c r="U54" s="165">
        <v>0</v>
      </c>
      <c r="V54" s="165">
        <v>0</v>
      </c>
      <c r="W54" s="192">
        <v>255</v>
      </c>
      <c r="X54" s="201">
        <f t="shared" si="0"/>
        <v>-0.5</v>
      </c>
      <c r="Z54" s="204">
        <f t="shared" si="1"/>
        <v>-0.5</v>
      </c>
    </row>
    <row r="55" spans="1:26" ht="20.149999999999999" customHeight="1" x14ac:dyDescent="0.35">
      <c r="A55" s="107" t="s">
        <v>221</v>
      </c>
      <c r="B55" s="106" t="s">
        <v>221</v>
      </c>
      <c r="C55" s="131" t="s">
        <v>23</v>
      </c>
      <c r="D55" s="115" t="s">
        <v>222</v>
      </c>
      <c r="E55" s="121" t="s">
        <v>223</v>
      </c>
      <c r="F55" s="164">
        <v>39</v>
      </c>
      <c r="G55" s="165">
        <v>1206</v>
      </c>
      <c r="H55" s="165">
        <v>1500.21</v>
      </c>
      <c r="I55" s="165">
        <v>280.08</v>
      </c>
      <c r="J55" s="165">
        <v>14</v>
      </c>
      <c r="K55" s="165">
        <v>10</v>
      </c>
      <c r="L55" s="166">
        <v>1794.29</v>
      </c>
      <c r="M55" s="164">
        <v>1476.9</v>
      </c>
      <c r="N55" s="165">
        <v>304.39</v>
      </c>
      <c r="O55" s="165">
        <v>14</v>
      </c>
      <c r="P55" s="166">
        <v>1795.29</v>
      </c>
      <c r="Q55" s="164">
        <v>38</v>
      </c>
      <c r="R55" s="165">
        <v>1165</v>
      </c>
      <c r="S55" s="165">
        <v>1446.81</v>
      </c>
      <c r="T55" s="165">
        <v>284.11</v>
      </c>
      <c r="U55" s="165">
        <v>14</v>
      </c>
      <c r="V55" s="165">
        <v>6</v>
      </c>
      <c r="W55" s="192">
        <v>1744.92</v>
      </c>
      <c r="X55" s="201">
        <f t="shared" si="0"/>
        <v>-49.369999999999891</v>
      </c>
      <c r="Z55" s="204">
        <f t="shared" si="1"/>
        <v>-50.369999999999891</v>
      </c>
    </row>
    <row r="56" spans="1:26" ht="20.149999999999999" customHeight="1" x14ac:dyDescent="0.35">
      <c r="A56" s="107" t="s">
        <v>221</v>
      </c>
      <c r="B56" s="106" t="s">
        <v>224</v>
      </c>
      <c r="C56" s="131" t="s">
        <v>27</v>
      </c>
      <c r="D56" s="115" t="s">
        <v>225</v>
      </c>
      <c r="E56" s="121" t="s">
        <v>223</v>
      </c>
      <c r="F56" s="164">
        <v>20</v>
      </c>
      <c r="G56" s="165">
        <v>486</v>
      </c>
      <c r="H56" s="165">
        <v>806.42</v>
      </c>
      <c r="I56" s="165">
        <v>105.58</v>
      </c>
      <c r="J56" s="165">
        <v>18</v>
      </c>
      <c r="K56" s="165">
        <v>0</v>
      </c>
      <c r="L56" s="166">
        <v>930</v>
      </c>
      <c r="M56" s="164">
        <v>769.5</v>
      </c>
      <c r="N56" s="165">
        <v>124.7</v>
      </c>
      <c r="O56" s="165">
        <v>18</v>
      </c>
      <c r="P56" s="166">
        <v>912.2</v>
      </c>
      <c r="Q56" s="164">
        <v>20</v>
      </c>
      <c r="R56" s="165">
        <v>474</v>
      </c>
      <c r="S56" s="165">
        <v>767.87</v>
      </c>
      <c r="T56" s="165">
        <v>112.39</v>
      </c>
      <c r="U56" s="165">
        <v>18</v>
      </c>
      <c r="V56" s="165">
        <v>4</v>
      </c>
      <c r="W56" s="192">
        <v>898.26</v>
      </c>
      <c r="X56" s="201">
        <f t="shared" si="0"/>
        <v>-31.740000000000009</v>
      </c>
      <c r="Z56" s="204">
        <f t="shared" si="1"/>
        <v>-13.940000000000055</v>
      </c>
    </row>
    <row r="57" spans="1:26" ht="20.149999999999999" customHeight="1" x14ac:dyDescent="0.35">
      <c r="A57" s="107" t="s">
        <v>229</v>
      </c>
      <c r="B57" s="106" t="s">
        <v>230</v>
      </c>
      <c r="C57" s="131" t="s">
        <v>27</v>
      </c>
      <c r="D57" s="115" t="s">
        <v>231</v>
      </c>
      <c r="E57" s="121" t="s">
        <v>223</v>
      </c>
      <c r="F57" s="164">
        <v>25</v>
      </c>
      <c r="G57" s="165">
        <v>198</v>
      </c>
      <c r="H57" s="165">
        <v>907.57999999999993</v>
      </c>
      <c r="I57" s="165">
        <v>146.69</v>
      </c>
      <c r="J57" s="165">
        <v>15</v>
      </c>
      <c r="K57" s="165">
        <v>0</v>
      </c>
      <c r="L57" s="166">
        <v>1069.27</v>
      </c>
      <c r="M57" s="164">
        <v>887.99999999999989</v>
      </c>
      <c r="N57" s="165">
        <v>195.26999999999998</v>
      </c>
      <c r="O57" s="165">
        <v>15</v>
      </c>
      <c r="P57" s="166">
        <v>1098.27</v>
      </c>
      <c r="Q57" s="164">
        <v>25</v>
      </c>
      <c r="R57" s="165">
        <v>552</v>
      </c>
      <c r="S57" s="165">
        <v>904.5200000000001</v>
      </c>
      <c r="T57" s="165">
        <v>171.89</v>
      </c>
      <c r="U57" s="165">
        <v>15</v>
      </c>
      <c r="V57" s="165">
        <v>7</v>
      </c>
      <c r="W57" s="192">
        <v>1091.4100000000001</v>
      </c>
      <c r="X57" s="201">
        <f t="shared" si="0"/>
        <v>22.1400000000001</v>
      </c>
      <c r="Z57" s="204">
        <f t="shared" si="1"/>
        <v>-6.8599999999999</v>
      </c>
    </row>
    <row r="58" spans="1:26" ht="20.149999999999999" customHeight="1" x14ac:dyDescent="0.35">
      <c r="A58" s="107" t="s">
        <v>229</v>
      </c>
      <c r="B58" s="106" t="s">
        <v>229</v>
      </c>
      <c r="C58" s="131" t="s">
        <v>23</v>
      </c>
      <c r="D58" s="115" t="s">
        <v>232</v>
      </c>
      <c r="E58" s="121" t="s">
        <v>223</v>
      </c>
      <c r="F58" s="164">
        <v>6</v>
      </c>
      <c r="G58" s="165">
        <v>531</v>
      </c>
      <c r="H58" s="165">
        <v>225.04000000000002</v>
      </c>
      <c r="I58" s="165">
        <v>55.55</v>
      </c>
      <c r="J58" s="165">
        <v>7</v>
      </c>
      <c r="K58" s="165">
        <v>9</v>
      </c>
      <c r="L58" s="166">
        <v>287.59000000000003</v>
      </c>
      <c r="M58" s="164">
        <v>234.90000000000003</v>
      </c>
      <c r="N58" s="165">
        <v>45.69</v>
      </c>
      <c r="O58" s="165">
        <v>7</v>
      </c>
      <c r="P58" s="166">
        <v>287.59000000000003</v>
      </c>
      <c r="Q58" s="164">
        <v>6</v>
      </c>
      <c r="R58" s="165">
        <v>189</v>
      </c>
      <c r="S58" s="165">
        <v>223.96</v>
      </c>
      <c r="T58" s="165">
        <v>49.34</v>
      </c>
      <c r="U58" s="165">
        <v>7</v>
      </c>
      <c r="V58" s="165">
        <v>2</v>
      </c>
      <c r="W58" s="192">
        <v>280.3</v>
      </c>
      <c r="X58" s="201">
        <f t="shared" si="0"/>
        <v>-7.2900000000000205</v>
      </c>
      <c r="Z58" s="204">
        <f t="shared" si="1"/>
        <v>-7.2900000000000205</v>
      </c>
    </row>
    <row r="59" spans="1:26" ht="20.149999999999999" customHeight="1" x14ac:dyDescent="0.35">
      <c r="A59" s="107" t="s">
        <v>106</v>
      </c>
      <c r="B59" s="106" t="s">
        <v>106</v>
      </c>
      <c r="C59" s="131" t="s">
        <v>49</v>
      </c>
      <c r="D59" s="115" t="s">
        <v>107</v>
      </c>
      <c r="E59" s="121" t="s">
        <v>108</v>
      </c>
      <c r="F59" s="164">
        <v>23</v>
      </c>
      <c r="G59" s="165">
        <v>756</v>
      </c>
      <c r="H59" s="165">
        <v>817.96</v>
      </c>
      <c r="I59" s="165">
        <v>110.3</v>
      </c>
      <c r="J59" s="165">
        <v>10</v>
      </c>
      <c r="K59" s="165">
        <v>15</v>
      </c>
      <c r="L59" s="166">
        <v>938.26</v>
      </c>
      <c r="M59" s="164">
        <v>735.75</v>
      </c>
      <c r="N59" s="165">
        <v>135.14999999999998</v>
      </c>
      <c r="O59" s="165">
        <v>10</v>
      </c>
      <c r="P59" s="166">
        <v>880.9</v>
      </c>
      <c r="Q59" s="164">
        <v>21</v>
      </c>
      <c r="R59" s="165">
        <v>686</v>
      </c>
      <c r="S59" s="165">
        <v>731.76</v>
      </c>
      <c r="T59" s="165">
        <v>116.25</v>
      </c>
      <c r="U59" s="165">
        <v>10</v>
      </c>
      <c r="V59" s="165">
        <v>12</v>
      </c>
      <c r="W59" s="192">
        <v>858.01</v>
      </c>
      <c r="X59" s="201">
        <f t="shared" si="0"/>
        <v>-80.25</v>
      </c>
      <c r="Z59" s="204">
        <f t="shared" si="1"/>
        <v>-22.889999999999986</v>
      </c>
    </row>
    <row r="60" spans="1:26" ht="20.149999999999999" customHeight="1" x14ac:dyDescent="0.35">
      <c r="A60" s="107" t="s">
        <v>106</v>
      </c>
      <c r="B60" s="106" t="s">
        <v>109</v>
      </c>
      <c r="C60" s="131" t="s">
        <v>27</v>
      </c>
      <c r="D60" s="115" t="s">
        <v>110</v>
      </c>
      <c r="E60" s="121" t="s">
        <v>108</v>
      </c>
      <c r="F60" s="164">
        <v>4</v>
      </c>
      <c r="G60" s="165">
        <v>99</v>
      </c>
      <c r="H60" s="165">
        <v>151.56</v>
      </c>
      <c r="I60" s="165">
        <v>21.62</v>
      </c>
      <c r="J60" s="165">
        <v>2</v>
      </c>
      <c r="K60" s="165">
        <v>0</v>
      </c>
      <c r="L60" s="166">
        <v>175.18</v>
      </c>
      <c r="M60" s="164">
        <v>136.35</v>
      </c>
      <c r="N60" s="165">
        <v>40.83</v>
      </c>
      <c r="O60" s="165">
        <v>2</v>
      </c>
      <c r="P60" s="166">
        <v>179.18</v>
      </c>
      <c r="Q60" s="164">
        <v>5</v>
      </c>
      <c r="R60" s="165">
        <v>111</v>
      </c>
      <c r="S60" s="165">
        <v>165.76</v>
      </c>
      <c r="T60" s="165">
        <v>35.74</v>
      </c>
      <c r="U60" s="165">
        <v>2</v>
      </c>
      <c r="V60" s="165">
        <v>3</v>
      </c>
      <c r="W60" s="192">
        <v>203.5</v>
      </c>
      <c r="X60" s="201">
        <f t="shared" si="0"/>
        <v>28.319999999999993</v>
      </c>
      <c r="Z60" s="204">
        <f t="shared" si="1"/>
        <v>24.319999999999993</v>
      </c>
    </row>
    <row r="61" spans="1:26" ht="20.149999999999999" customHeight="1" x14ac:dyDescent="0.35">
      <c r="A61" s="107" t="s">
        <v>43</v>
      </c>
      <c r="B61" s="106" t="s">
        <v>46</v>
      </c>
      <c r="C61" s="131" t="s">
        <v>27</v>
      </c>
      <c r="D61" s="115" t="s">
        <v>47</v>
      </c>
      <c r="E61" s="121" t="s">
        <v>45</v>
      </c>
      <c r="F61" s="164">
        <v>18</v>
      </c>
      <c r="G61" s="165">
        <v>426</v>
      </c>
      <c r="H61" s="165">
        <v>694.3</v>
      </c>
      <c r="I61" s="165">
        <v>106.36</v>
      </c>
      <c r="J61" s="165">
        <v>3</v>
      </c>
      <c r="K61" s="165">
        <v>0</v>
      </c>
      <c r="L61" s="166">
        <v>803.66</v>
      </c>
      <c r="M61" s="164">
        <v>691.59999999999991</v>
      </c>
      <c r="N61" s="165">
        <v>127.06</v>
      </c>
      <c r="O61" s="165">
        <v>6.75</v>
      </c>
      <c r="P61" s="166">
        <v>825.41</v>
      </c>
      <c r="Q61" s="164">
        <v>18</v>
      </c>
      <c r="R61" s="165">
        <v>438</v>
      </c>
      <c r="S61" s="165">
        <v>732.65</v>
      </c>
      <c r="T61" s="165">
        <v>122.89</v>
      </c>
      <c r="U61" s="165">
        <v>3</v>
      </c>
      <c r="V61" s="165">
        <v>0</v>
      </c>
      <c r="W61" s="192">
        <v>858.54</v>
      </c>
      <c r="X61" s="201">
        <f t="shared" si="0"/>
        <v>54.879999999999995</v>
      </c>
      <c r="Z61" s="204">
        <f t="shared" si="1"/>
        <v>33.129999999999995</v>
      </c>
    </row>
    <row r="62" spans="1:26" ht="20.149999999999999" customHeight="1" x14ac:dyDescent="0.35">
      <c r="A62" s="107" t="s">
        <v>43</v>
      </c>
      <c r="B62" s="106" t="s">
        <v>43</v>
      </c>
      <c r="C62" s="131" t="s">
        <v>23</v>
      </c>
      <c r="D62" s="115" t="s">
        <v>44</v>
      </c>
      <c r="E62" s="121" t="s">
        <v>45</v>
      </c>
      <c r="F62" s="164">
        <v>25</v>
      </c>
      <c r="G62" s="165">
        <v>853</v>
      </c>
      <c r="H62" s="165">
        <v>903.23</v>
      </c>
      <c r="I62" s="165">
        <v>91.31</v>
      </c>
      <c r="J62" s="165">
        <v>20</v>
      </c>
      <c r="K62" s="165">
        <v>0</v>
      </c>
      <c r="L62" s="166">
        <v>1014.54</v>
      </c>
      <c r="M62" s="164">
        <v>890.9</v>
      </c>
      <c r="N62" s="165">
        <v>112.94</v>
      </c>
      <c r="O62" s="165">
        <v>13.25</v>
      </c>
      <c r="P62" s="166">
        <v>1017.0899999999999</v>
      </c>
      <c r="Q62" s="164">
        <v>25</v>
      </c>
      <c r="R62" s="165">
        <v>842</v>
      </c>
      <c r="S62" s="165">
        <v>883.31</v>
      </c>
      <c r="T62" s="165">
        <v>100.95</v>
      </c>
      <c r="U62" s="165">
        <v>20</v>
      </c>
      <c r="V62" s="165">
        <v>0</v>
      </c>
      <c r="W62" s="192">
        <v>1004.26</v>
      </c>
      <c r="X62" s="201">
        <f t="shared" si="0"/>
        <v>-10.279999999999973</v>
      </c>
      <c r="Z62" s="204">
        <f t="shared" si="1"/>
        <v>-12.829999999999927</v>
      </c>
    </row>
    <row r="63" spans="1:26" ht="20.149999999999999" customHeight="1" x14ac:dyDescent="0.35">
      <c r="A63" s="107" t="s">
        <v>69</v>
      </c>
      <c r="B63" s="106" t="s">
        <v>69</v>
      </c>
      <c r="C63" s="131" t="s">
        <v>70</v>
      </c>
      <c r="D63" s="115" t="s">
        <v>71</v>
      </c>
      <c r="E63" s="121" t="s">
        <v>72</v>
      </c>
      <c r="F63" s="164">
        <v>0</v>
      </c>
      <c r="G63" s="165">
        <v>0</v>
      </c>
      <c r="H63" s="165">
        <v>532.74</v>
      </c>
      <c r="I63" s="165">
        <v>55.26</v>
      </c>
      <c r="J63" s="165">
        <v>0</v>
      </c>
      <c r="K63" s="165">
        <v>0</v>
      </c>
      <c r="L63" s="166">
        <v>588</v>
      </c>
      <c r="M63" s="164">
        <v>524.5</v>
      </c>
      <c r="N63" s="165">
        <v>66.5</v>
      </c>
      <c r="O63" s="165">
        <v>0</v>
      </c>
      <c r="P63" s="166">
        <v>591</v>
      </c>
      <c r="Q63" s="164">
        <v>0</v>
      </c>
      <c r="R63" s="165">
        <v>0</v>
      </c>
      <c r="S63" s="165">
        <v>527.29</v>
      </c>
      <c r="T63" s="165">
        <v>60.71</v>
      </c>
      <c r="U63" s="165">
        <v>0</v>
      </c>
      <c r="V63" s="165">
        <v>0</v>
      </c>
      <c r="W63" s="192">
        <v>588</v>
      </c>
      <c r="X63" s="201">
        <f t="shared" si="0"/>
        <v>0</v>
      </c>
      <c r="Z63" s="204">
        <f t="shared" si="1"/>
        <v>-3</v>
      </c>
    </row>
    <row r="64" spans="1:26" ht="20.149999999999999" customHeight="1" x14ac:dyDescent="0.35">
      <c r="A64" s="107" t="s">
        <v>172</v>
      </c>
      <c r="B64" s="106" t="s">
        <v>172</v>
      </c>
      <c r="C64" s="131" t="s">
        <v>49</v>
      </c>
      <c r="D64" s="115" t="s">
        <v>173</v>
      </c>
      <c r="E64" s="121" t="s">
        <v>174</v>
      </c>
      <c r="F64" s="164">
        <v>55</v>
      </c>
      <c r="G64" s="165">
        <v>1537</v>
      </c>
      <c r="H64" s="165">
        <v>2156.7800000000002</v>
      </c>
      <c r="I64" s="165">
        <v>365.38</v>
      </c>
      <c r="J64" s="165">
        <v>32</v>
      </c>
      <c r="K64" s="165">
        <v>0</v>
      </c>
      <c r="L64" s="166">
        <v>2554.1600000000003</v>
      </c>
      <c r="M64" s="164">
        <v>2189.2000000000003</v>
      </c>
      <c r="N64" s="165">
        <v>429.46</v>
      </c>
      <c r="O64" s="165">
        <v>32</v>
      </c>
      <c r="P64" s="166">
        <v>2650.6600000000003</v>
      </c>
      <c r="Q64" s="164">
        <v>59</v>
      </c>
      <c r="R64" s="165">
        <v>1637</v>
      </c>
      <c r="S64" s="165">
        <v>2293.4699999999998</v>
      </c>
      <c r="T64" s="165">
        <v>418.57</v>
      </c>
      <c r="U64" s="165">
        <v>32</v>
      </c>
      <c r="V64" s="165">
        <v>0</v>
      </c>
      <c r="W64" s="192">
        <v>2744.04</v>
      </c>
      <c r="X64" s="201">
        <f t="shared" si="0"/>
        <v>189.87999999999965</v>
      </c>
      <c r="Z64" s="204">
        <f t="shared" si="1"/>
        <v>93.379999999999654</v>
      </c>
    </row>
    <row r="65" spans="1:26" ht="20.149999999999999" customHeight="1" x14ac:dyDescent="0.35">
      <c r="A65" s="107" t="s">
        <v>89</v>
      </c>
      <c r="B65" s="106" t="s">
        <v>89</v>
      </c>
      <c r="C65" s="131" t="s">
        <v>55</v>
      </c>
      <c r="D65" s="115" t="s">
        <v>90</v>
      </c>
      <c r="E65" s="121" t="s">
        <v>91</v>
      </c>
      <c r="F65" s="164">
        <v>24</v>
      </c>
      <c r="G65" s="165">
        <v>630</v>
      </c>
      <c r="H65" s="165">
        <v>957.07999999999993</v>
      </c>
      <c r="I65" s="165">
        <v>152.44999999999999</v>
      </c>
      <c r="J65" s="165">
        <v>12</v>
      </c>
      <c r="K65" s="165">
        <v>7</v>
      </c>
      <c r="L65" s="166">
        <v>1121.53</v>
      </c>
      <c r="M65" s="164">
        <v>920.44999999999993</v>
      </c>
      <c r="N65" s="165">
        <v>147.07999999999998</v>
      </c>
      <c r="O65" s="165">
        <v>12</v>
      </c>
      <c r="P65" s="166">
        <v>1079.53</v>
      </c>
      <c r="Q65" s="164">
        <v>24</v>
      </c>
      <c r="R65" s="165">
        <v>642</v>
      </c>
      <c r="S65" s="165">
        <v>988.12000000000012</v>
      </c>
      <c r="T65" s="165">
        <v>157.54</v>
      </c>
      <c r="U65" s="165">
        <v>12</v>
      </c>
      <c r="V65" s="165">
        <v>6</v>
      </c>
      <c r="W65" s="192">
        <v>1157.6600000000001</v>
      </c>
      <c r="X65" s="201">
        <f t="shared" si="0"/>
        <v>36.130000000000109</v>
      </c>
      <c r="Z65" s="204">
        <f t="shared" si="1"/>
        <v>78.130000000000109</v>
      </c>
    </row>
    <row r="66" spans="1:26" ht="20.149999999999999" customHeight="1" x14ac:dyDescent="0.35">
      <c r="A66" s="107" t="s">
        <v>89</v>
      </c>
      <c r="B66" s="106" t="s">
        <v>92</v>
      </c>
      <c r="C66" s="131" t="s">
        <v>59</v>
      </c>
      <c r="D66" s="115" t="s">
        <v>93</v>
      </c>
      <c r="E66" s="121" t="s">
        <v>91</v>
      </c>
      <c r="F66" s="164">
        <v>4</v>
      </c>
      <c r="G66" s="165">
        <v>102</v>
      </c>
      <c r="H66" s="165">
        <v>155.63999999999999</v>
      </c>
      <c r="I66" s="165">
        <v>8.09</v>
      </c>
      <c r="J66" s="165">
        <v>6</v>
      </c>
      <c r="K66" s="165">
        <v>0</v>
      </c>
      <c r="L66" s="166">
        <v>169.73</v>
      </c>
      <c r="M66" s="164">
        <v>148.5</v>
      </c>
      <c r="N66" s="165">
        <v>28.73</v>
      </c>
      <c r="O66" s="165">
        <v>0</v>
      </c>
      <c r="P66" s="166">
        <v>177.23</v>
      </c>
      <c r="Q66" s="164">
        <v>4</v>
      </c>
      <c r="R66" s="165">
        <v>106</v>
      </c>
      <c r="S66" s="165">
        <v>141.95999999999998</v>
      </c>
      <c r="T66" s="165">
        <v>17.34</v>
      </c>
      <c r="U66" s="165">
        <v>6</v>
      </c>
      <c r="V66" s="165">
        <v>1</v>
      </c>
      <c r="W66" s="192">
        <v>165.29999999999998</v>
      </c>
      <c r="X66" s="201">
        <f t="shared" si="0"/>
        <v>-4.4300000000000068</v>
      </c>
      <c r="Z66" s="204">
        <f t="shared" si="1"/>
        <v>-11.930000000000007</v>
      </c>
    </row>
    <row r="67" spans="1:26" ht="20.149999999999999" customHeight="1" x14ac:dyDescent="0.35">
      <c r="A67" s="107" t="s">
        <v>99</v>
      </c>
      <c r="B67" s="106" t="s">
        <v>99</v>
      </c>
      <c r="C67" s="131" t="s">
        <v>30</v>
      </c>
      <c r="D67" s="115" t="s">
        <v>100</v>
      </c>
      <c r="E67" s="121" t="s">
        <v>101</v>
      </c>
      <c r="F67" s="164">
        <v>35</v>
      </c>
      <c r="G67" s="165">
        <v>1176</v>
      </c>
      <c r="H67" s="165">
        <v>1212.5</v>
      </c>
      <c r="I67" s="165">
        <v>219.37</v>
      </c>
      <c r="J67" s="165">
        <v>16</v>
      </c>
      <c r="K67" s="165">
        <v>0</v>
      </c>
      <c r="L67" s="166">
        <v>1447.87</v>
      </c>
      <c r="M67" s="164">
        <v>1290.9000000000001</v>
      </c>
      <c r="N67" s="165">
        <v>143.97000000000003</v>
      </c>
      <c r="O67" s="165">
        <v>16</v>
      </c>
      <c r="P67" s="166">
        <v>1450.87</v>
      </c>
      <c r="Q67" s="164">
        <v>34</v>
      </c>
      <c r="R67" s="165">
        <v>1135</v>
      </c>
      <c r="S67" s="165">
        <v>1201.8400000000001</v>
      </c>
      <c r="T67" s="165">
        <v>174.57</v>
      </c>
      <c r="U67" s="165">
        <v>16</v>
      </c>
      <c r="V67" s="165">
        <v>0</v>
      </c>
      <c r="W67" s="192">
        <v>1392.41</v>
      </c>
      <c r="X67" s="201">
        <f t="shared" si="0"/>
        <v>-55.459999999999809</v>
      </c>
      <c r="Z67" s="204">
        <f t="shared" si="1"/>
        <v>-58.459999999999809</v>
      </c>
    </row>
    <row r="68" spans="1:26" ht="20.149999999999999" customHeight="1" x14ac:dyDescent="0.35">
      <c r="A68" s="107" t="s">
        <v>48</v>
      </c>
      <c r="B68" s="106" t="s">
        <v>52</v>
      </c>
      <c r="C68" s="131" t="s">
        <v>27</v>
      </c>
      <c r="D68" s="115" t="s">
        <v>53</v>
      </c>
      <c r="E68" s="121" t="s">
        <v>51</v>
      </c>
      <c r="F68" s="164">
        <v>8</v>
      </c>
      <c r="G68" s="165">
        <v>180</v>
      </c>
      <c r="H68" s="165">
        <v>311.79999999999995</v>
      </c>
      <c r="I68" s="165">
        <v>50.16</v>
      </c>
      <c r="J68" s="165">
        <v>2.25</v>
      </c>
      <c r="K68" s="165">
        <v>0</v>
      </c>
      <c r="L68" s="166">
        <v>364.20999999999992</v>
      </c>
      <c r="M68" s="164">
        <v>311.99999999999994</v>
      </c>
      <c r="N68" s="165">
        <v>46.959999999999994</v>
      </c>
      <c r="O68" s="165">
        <v>2.25</v>
      </c>
      <c r="P68" s="166">
        <v>361.20999999999992</v>
      </c>
      <c r="Q68" s="164">
        <v>8</v>
      </c>
      <c r="R68" s="165">
        <v>174</v>
      </c>
      <c r="S68" s="165">
        <v>312.49</v>
      </c>
      <c r="T68" s="165">
        <v>48.64</v>
      </c>
      <c r="U68" s="165">
        <v>2.25</v>
      </c>
      <c r="V68" s="165">
        <v>0</v>
      </c>
      <c r="W68" s="192">
        <v>363.38</v>
      </c>
      <c r="X68" s="201">
        <f t="shared" si="0"/>
        <v>-0.82999999999992724</v>
      </c>
      <c r="Z68" s="204">
        <f t="shared" si="1"/>
        <v>2.1700000000000728</v>
      </c>
    </row>
    <row r="69" spans="1:26" ht="20.149999999999999" customHeight="1" x14ac:dyDescent="0.35">
      <c r="A69" s="107" t="s">
        <v>139</v>
      </c>
      <c r="B69" s="106" t="s">
        <v>139</v>
      </c>
      <c r="C69" s="131" t="s">
        <v>34</v>
      </c>
      <c r="D69" s="115" t="s">
        <v>140</v>
      </c>
      <c r="E69" s="121" t="s">
        <v>51</v>
      </c>
      <c r="F69" s="164">
        <v>20</v>
      </c>
      <c r="G69" s="165">
        <v>498</v>
      </c>
      <c r="H69" s="165">
        <v>777.04000000000008</v>
      </c>
      <c r="I69" s="165">
        <v>99.92</v>
      </c>
      <c r="J69" s="165">
        <v>10</v>
      </c>
      <c r="K69" s="165">
        <v>5</v>
      </c>
      <c r="L69" s="166">
        <v>886.96</v>
      </c>
      <c r="M69" s="164">
        <v>769.40000000000009</v>
      </c>
      <c r="N69" s="165">
        <v>109.56</v>
      </c>
      <c r="O69" s="165">
        <v>10</v>
      </c>
      <c r="P69" s="166">
        <v>888.96</v>
      </c>
      <c r="Q69" s="164">
        <v>20</v>
      </c>
      <c r="R69" s="165">
        <v>498</v>
      </c>
      <c r="S69" s="165">
        <v>775.62</v>
      </c>
      <c r="T69" s="165">
        <v>105.05</v>
      </c>
      <c r="U69" s="165">
        <v>10</v>
      </c>
      <c r="V69" s="165">
        <v>5</v>
      </c>
      <c r="W69" s="192">
        <v>890.67</v>
      </c>
      <c r="X69" s="201">
        <f t="shared" ref="X69:X132" si="2">W69-L69</f>
        <v>3.7099999999999227</v>
      </c>
      <c r="Z69" s="204">
        <f t="shared" ref="Z69:Z132" si="3">W69-P69</f>
        <v>1.7099999999999227</v>
      </c>
    </row>
    <row r="70" spans="1:26" ht="20.149999999999999" customHeight="1" x14ac:dyDescent="0.35">
      <c r="A70" s="107" t="s">
        <v>73</v>
      </c>
      <c r="B70" s="106" t="s">
        <v>73</v>
      </c>
      <c r="C70" s="131" t="s">
        <v>23</v>
      </c>
      <c r="D70" s="115" t="s">
        <v>74</v>
      </c>
      <c r="E70" s="121" t="s">
        <v>51</v>
      </c>
      <c r="F70" s="164">
        <v>20</v>
      </c>
      <c r="G70" s="165">
        <v>581</v>
      </c>
      <c r="H70" s="165">
        <v>800.28</v>
      </c>
      <c r="I70" s="165">
        <v>113.28</v>
      </c>
      <c r="J70" s="165">
        <v>17.5</v>
      </c>
      <c r="K70" s="165">
        <v>0</v>
      </c>
      <c r="L70" s="166">
        <v>931.06</v>
      </c>
      <c r="M70" s="164">
        <v>794.15</v>
      </c>
      <c r="N70" s="165">
        <v>179.41</v>
      </c>
      <c r="O70" s="165">
        <v>17.5</v>
      </c>
      <c r="P70" s="166">
        <v>991.06</v>
      </c>
      <c r="Q70" s="164">
        <v>21</v>
      </c>
      <c r="R70" s="165">
        <v>597</v>
      </c>
      <c r="S70" s="165">
        <v>765.15</v>
      </c>
      <c r="T70" s="165">
        <v>139.58000000000001</v>
      </c>
      <c r="U70" s="165">
        <v>17.5</v>
      </c>
      <c r="V70" s="165">
        <v>0</v>
      </c>
      <c r="W70" s="192">
        <v>922.23</v>
      </c>
      <c r="X70" s="201">
        <f t="shared" si="2"/>
        <v>-8.8299999999999272</v>
      </c>
      <c r="Z70" s="204">
        <f t="shared" si="3"/>
        <v>-68.829999999999927</v>
      </c>
    </row>
    <row r="71" spans="1:26" ht="20.149999999999999" customHeight="1" x14ac:dyDescent="0.35">
      <c r="A71" s="107" t="s">
        <v>73</v>
      </c>
      <c r="B71" s="106" t="s">
        <v>75</v>
      </c>
      <c r="C71" s="131" t="s">
        <v>27</v>
      </c>
      <c r="D71" s="115" t="s">
        <v>76</v>
      </c>
      <c r="E71" s="121" t="s">
        <v>51</v>
      </c>
      <c r="F71" s="164">
        <v>33</v>
      </c>
      <c r="G71" s="165">
        <v>612</v>
      </c>
      <c r="H71" s="165">
        <v>1279.77</v>
      </c>
      <c r="I71" s="165">
        <v>185.68</v>
      </c>
      <c r="J71" s="165">
        <v>10.5</v>
      </c>
      <c r="K71" s="165">
        <v>0</v>
      </c>
      <c r="L71" s="166">
        <v>1475.95</v>
      </c>
      <c r="M71" s="164">
        <v>1261.5</v>
      </c>
      <c r="N71" s="165">
        <v>224.13</v>
      </c>
      <c r="O71" s="165">
        <v>10.5</v>
      </c>
      <c r="P71" s="166">
        <v>1496.13</v>
      </c>
      <c r="Q71" s="164">
        <v>34</v>
      </c>
      <c r="R71" s="165">
        <v>652</v>
      </c>
      <c r="S71" s="165">
        <v>1342.1399999999999</v>
      </c>
      <c r="T71" s="165">
        <v>216.19</v>
      </c>
      <c r="U71" s="165">
        <v>10.5</v>
      </c>
      <c r="V71" s="165">
        <v>0</v>
      </c>
      <c r="W71" s="192">
        <v>1568.83</v>
      </c>
      <c r="X71" s="201">
        <f t="shared" si="2"/>
        <v>92.879999999999882</v>
      </c>
      <c r="Z71" s="204">
        <f t="shared" si="3"/>
        <v>72.699999999999818</v>
      </c>
    </row>
    <row r="72" spans="1:26" ht="20.149999999999999" customHeight="1" x14ac:dyDescent="0.35">
      <c r="A72" s="107" t="s">
        <v>48</v>
      </c>
      <c r="B72" s="106" t="s">
        <v>48</v>
      </c>
      <c r="C72" s="131" t="s">
        <v>49</v>
      </c>
      <c r="D72" s="115" t="s">
        <v>50</v>
      </c>
      <c r="E72" s="121" t="s">
        <v>51</v>
      </c>
      <c r="F72" s="164">
        <v>24</v>
      </c>
      <c r="G72" s="165">
        <v>770</v>
      </c>
      <c r="H72" s="165">
        <v>820.22</v>
      </c>
      <c r="I72" s="165">
        <v>128.38</v>
      </c>
      <c r="J72" s="165">
        <v>15.75</v>
      </c>
      <c r="K72" s="165">
        <v>0</v>
      </c>
      <c r="L72" s="166">
        <v>964.35</v>
      </c>
      <c r="M72" s="164">
        <v>846.80000000000007</v>
      </c>
      <c r="N72" s="165">
        <v>103.8</v>
      </c>
      <c r="O72" s="165">
        <v>15.75</v>
      </c>
      <c r="P72" s="166">
        <v>966.35</v>
      </c>
      <c r="Q72" s="164">
        <v>24</v>
      </c>
      <c r="R72" s="165">
        <v>785</v>
      </c>
      <c r="S72" s="165">
        <v>815.32</v>
      </c>
      <c r="T72" s="165">
        <v>113.62</v>
      </c>
      <c r="U72" s="165">
        <v>15.75</v>
      </c>
      <c r="V72" s="165">
        <v>0</v>
      </c>
      <c r="W72" s="192">
        <v>944.69</v>
      </c>
      <c r="X72" s="201">
        <f t="shared" si="2"/>
        <v>-19.659999999999968</v>
      </c>
      <c r="Z72" s="204">
        <f t="shared" si="3"/>
        <v>-21.659999999999968</v>
      </c>
    </row>
    <row r="73" spans="1:26" ht="20.149999999999999" customHeight="1" x14ac:dyDescent="0.35">
      <c r="A73" s="107" t="s">
        <v>167</v>
      </c>
      <c r="B73" s="106" t="s">
        <v>167</v>
      </c>
      <c r="C73" s="131" t="s">
        <v>30</v>
      </c>
      <c r="D73" s="115" t="s">
        <v>168</v>
      </c>
      <c r="E73" s="121" t="s">
        <v>169</v>
      </c>
      <c r="F73" s="164">
        <v>47</v>
      </c>
      <c r="G73" s="165">
        <v>1623</v>
      </c>
      <c r="H73" s="165">
        <v>1721.89</v>
      </c>
      <c r="I73" s="165">
        <v>227.8</v>
      </c>
      <c r="J73" s="165">
        <v>21</v>
      </c>
      <c r="K73" s="165">
        <v>0</v>
      </c>
      <c r="L73" s="166">
        <v>1970.69</v>
      </c>
      <c r="M73" s="164">
        <v>1718.75</v>
      </c>
      <c r="N73" s="165">
        <v>237.24</v>
      </c>
      <c r="O73" s="165">
        <v>21</v>
      </c>
      <c r="P73" s="166">
        <v>1976.99</v>
      </c>
      <c r="Q73" s="164">
        <v>48</v>
      </c>
      <c r="R73" s="165">
        <v>1658</v>
      </c>
      <c r="S73" s="165">
        <v>1750.01</v>
      </c>
      <c r="T73" s="165">
        <v>236.48</v>
      </c>
      <c r="U73" s="165">
        <v>21</v>
      </c>
      <c r="V73" s="165">
        <v>0</v>
      </c>
      <c r="W73" s="192">
        <v>2007.49</v>
      </c>
      <c r="X73" s="201">
        <f t="shared" si="2"/>
        <v>36.799999999999955</v>
      </c>
      <c r="Z73" s="204">
        <f t="shared" si="3"/>
        <v>30.5</v>
      </c>
    </row>
    <row r="74" spans="1:26" ht="20.149999999999999" customHeight="1" x14ac:dyDescent="0.35">
      <c r="A74" s="107" t="s">
        <v>111</v>
      </c>
      <c r="B74" s="106" t="s">
        <v>111</v>
      </c>
      <c r="C74" s="131" t="s">
        <v>49</v>
      </c>
      <c r="D74" s="115" t="s">
        <v>112</v>
      </c>
      <c r="E74" s="121" t="s">
        <v>113</v>
      </c>
      <c r="F74" s="164">
        <v>24</v>
      </c>
      <c r="G74" s="165">
        <v>795</v>
      </c>
      <c r="H74" s="165">
        <v>818.79000000000008</v>
      </c>
      <c r="I74" s="165">
        <v>140.53</v>
      </c>
      <c r="J74" s="165">
        <v>14</v>
      </c>
      <c r="K74" s="165">
        <v>0</v>
      </c>
      <c r="L74" s="166">
        <v>973.32</v>
      </c>
      <c r="M74" s="164">
        <v>838.2</v>
      </c>
      <c r="N74" s="165">
        <v>121.12</v>
      </c>
      <c r="O74" s="165">
        <v>11</v>
      </c>
      <c r="P74" s="166">
        <v>970.32</v>
      </c>
      <c r="Q74" s="164">
        <v>24</v>
      </c>
      <c r="R74" s="165">
        <v>795</v>
      </c>
      <c r="S74" s="165">
        <v>828.56</v>
      </c>
      <c r="T74" s="165">
        <v>131.05000000000001</v>
      </c>
      <c r="U74" s="165">
        <v>14</v>
      </c>
      <c r="V74" s="165">
        <v>0</v>
      </c>
      <c r="W74" s="192">
        <v>973.6099999999999</v>
      </c>
      <c r="X74" s="201">
        <f t="shared" si="2"/>
        <v>0.28999999999984993</v>
      </c>
      <c r="Z74" s="204">
        <f t="shared" si="3"/>
        <v>3.2899999999998499</v>
      </c>
    </row>
    <row r="75" spans="1:26" ht="20.149999999999999" customHeight="1" x14ac:dyDescent="0.35">
      <c r="A75" s="107" t="s">
        <v>111</v>
      </c>
      <c r="B75" s="106" t="s">
        <v>114</v>
      </c>
      <c r="C75" s="131" t="s">
        <v>27</v>
      </c>
      <c r="D75" s="115" t="s">
        <v>115</v>
      </c>
      <c r="E75" s="121" t="s">
        <v>113</v>
      </c>
      <c r="F75" s="164">
        <v>10</v>
      </c>
      <c r="G75" s="165">
        <v>234</v>
      </c>
      <c r="H75" s="165">
        <v>359.94</v>
      </c>
      <c r="I75" s="165">
        <v>60.44</v>
      </c>
      <c r="J75" s="165">
        <v>2</v>
      </c>
      <c r="K75" s="165">
        <v>0</v>
      </c>
      <c r="L75" s="166">
        <v>422.38</v>
      </c>
      <c r="M75" s="164">
        <v>341</v>
      </c>
      <c r="N75" s="165">
        <v>65.38</v>
      </c>
      <c r="O75" s="165">
        <v>5</v>
      </c>
      <c r="P75" s="166">
        <v>411.38</v>
      </c>
      <c r="Q75" s="164">
        <v>11</v>
      </c>
      <c r="R75" s="165">
        <v>243</v>
      </c>
      <c r="S75" s="165">
        <v>373.84000000000003</v>
      </c>
      <c r="T75" s="165">
        <v>66.849999999999994</v>
      </c>
      <c r="U75" s="165">
        <v>2</v>
      </c>
      <c r="V75" s="165">
        <v>0</v>
      </c>
      <c r="W75" s="192">
        <v>442.69000000000005</v>
      </c>
      <c r="X75" s="201">
        <f t="shared" si="2"/>
        <v>20.310000000000059</v>
      </c>
      <c r="Z75" s="204">
        <f t="shared" si="3"/>
        <v>31.310000000000059</v>
      </c>
    </row>
    <row r="76" spans="1:26" ht="20.149999999999999" customHeight="1" x14ac:dyDescent="0.35">
      <c r="A76" s="107" t="s">
        <v>102</v>
      </c>
      <c r="B76" s="106" t="s">
        <v>102</v>
      </c>
      <c r="C76" s="131" t="s">
        <v>81</v>
      </c>
      <c r="D76" s="115" t="s">
        <v>103</v>
      </c>
      <c r="E76" s="121" t="s">
        <v>88</v>
      </c>
      <c r="F76" s="164">
        <v>31</v>
      </c>
      <c r="G76" s="165">
        <v>664</v>
      </c>
      <c r="H76" s="165">
        <v>1162.3699999999999</v>
      </c>
      <c r="I76" s="165">
        <v>254.52</v>
      </c>
      <c r="J76" s="165">
        <v>23</v>
      </c>
      <c r="K76" s="165">
        <v>31</v>
      </c>
      <c r="L76" s="166">
        <v>1439.8899999999999</v>
      </c>
      <c r="M76" s="164">
        <v>1151.5</v>
      </c>
      <c r="N76" s="165">
        <v>258.39</v>
      </c>
      <c r="O76" s="165">
        <v>22.25</v>
      </c>
      <c r="P76" s="166">
        <v>1432.1399999999999</v>
      </c>
      <c r="Q76" s="164">
        <v>31</v>
      </c>
      <c r="R76" s="165">
        <v>608</v>
      </c>
      <c r="S76" s="165">
        <v>1212.5999999999999</v>
      </c>
      <c r="T76" s="165">
        <v>268.64999999999998</v>
      </c>
      <c r="U76" s="165">
        <v>23</v>
      </c>
      <c r="V76" s="165">
        <v>29</v>
      </c>
      <c r="W76" s="192">
        <v>1504.25</v>
      </c>
      <c r="X76" s="201">
        <f t="shared" si="2"/>
        <v>64.360000000000127</v>
      </c>
      <c r="Z76" s="204">
        <f t="shared" si="3"/>
        <v>72.110000000000127</v>
      </c>
    </row>
    <row r="77" spans="1:26" ht="20.149999999999999" customHeight="1" x14ac:dyDescent="0.35">
      <c r="A77" s="107" t="s">
        <v>102</v>
      </c>
      <c r="B77" s="106" t="s">
        <v>104</v>
      </c>
      <c r="C77" s="131" t="s">
        <v>59</v>
      </c>
      <c r="D77" s="115" t="s">
        <v>105</v>
      </c>
      <c r="E77" s="121" t="s">
        <v>88</v>
      </c>
      <c r="F77" s="164">
        <v>3</v>
      </c>
      <c r="G77" s="165">
        <v>60</v>
      </c>
      <c r="H77" s="165">
        <v>98.54</v>
      </c>
      <c r="I77" s="165">
        <v>21.77</v>
      </c>
      <c r="J77" s="165">
        <v>0</v>
      </c>
      <c r="K77" s="165">
        <v>0</v>
      </c>
      <c r="L77" s="166">
        <v>120.31</v>
      </c>
      <c r="M77" s="164">
        <v>108.5</v>
      </c>
      <c r="N77" s="165">
        <v>19.809999999999999</v>
      </c>
      <c r="O77" s="165">
        <v>0.75</v>
      </c>
      <c r="P77" s="166">
        <v>129.06</v>
      </c>
      <c r="Q77" s="164">
        <v>3</v>
      </c>
      <c r="R77" s="165">
        <v>66</v>
      </c>
      <c r="S77" s="165">
        <v>101.95</v>
      </c>
      <c r="T77" s="165">
        <v>20.47</v>
      </c>
      <c r="U77" s="165">
        <v>0</v>
      </c>
      <c r="V77" s="165">
        <v>2</v>
      </c>
      <c r="W77" s="192">
        <v>122.42</v>
      </c>
      <c r="X77" s="201">
        <f t="shared" si="2"/>
        <v>2.1099999999999994</v>
      </c>
      <c r="Z77" s="204">
        <f t="shared" si="3"/>
        <v>-6.6400000000000006</v>
      </c>
    </row>
    <row r="78" spans="1:26" ht="20.149999999999999" customHeight="1" x14ac:dyDescent="0.35">
      <c r="A78" s="107" t="s">
        <v>86</v>
      </c>
      <c r="B78" s="106" t="s">
        <v>86</v>
      </c>
      <c r="C78" s="131" t="s">
        <v>30</v>
      </c>
      <c r="D78" s="115" t="s">
        <v>87</v>
      </c>
      <c r="E78" s="121" t="s">
        <v>88</v>
      </c>
      <c r="F78" s="164">
        <v>29</v>
      </c>
      <c r="G78" s="165">
        <v>989</v>
      </c>
      <c r="H78" s="165">
        <v>1011.3</v>
      </c>
      <c r="I78" s="165">
        <v>160.74</v>
      </c>
      <c r="J78" s="165">
        <v>15</v>
      </c>
      <c r="K78" s="165">
        <v>0</v>
      </c>
      <c r="L78" s="166">
        <v>1187.04</v>
      </c>
      <c r="M78" s="164">
        <v>1028.3499999999999</v>
      </c>
      <c r="N78" s="165">
        <v>187.83</v>
      </c>
      <c r="O78" s="165">
        <v>15</v>
      </c>
      <c r="P78" s="166">
        <v>1231.18</v>
      </c>
      <c r="Q78" s="164">
        <v>28</v>
      </c>
      <c r="R78" s="165">
        <v>922</v>
      </c>
      <c r="S78" s="165">
        <v>956.71</v>
      </c>
      <c r="T78" s="165">
        <v>163.44999999999999</v>
      </c>
      <c r="U78" s="165">
        <v>15</v>
      </c>
      <c r="V78" s="165">
        <v>0</v>
      </c>
      <c r="W78" s="192">
        <v>1135.1600000000001</v>
      </c>
      <c r="X78" s="201">
        <f t="shared" si="2"/>
        <v>-51.879999999999882</v>
      </c>
      <c r="Z78" s="204">
        <f t="shared" si="3"/>
        <v>-96.019999999999982</v>
      </c>
    </row>
    <row r="79" spans="1:26" ht="20.149999999999999" customHeight="1" x14ac:dyDescent="0.35">
      <c r="A79" s="107" t="s">
        <v>211</v>
      </c>
      <c r="B79" s="106" t="s">
        <v>211</v>
      </c>
      <c r="C79" s="131" t="s">
        <v>49</v>
      </c>
      <c r="D79" s="115" t="s">
        <v>212</v>
      </c>
      <c r="E79" s="121" t="s">
        <v>213</v>
      </c>
      <c r="F79" s="164">
        <v>44</v>
      </c>
      <c r="G79" s="165">
        <v>1349</v>
      </c>
      <c r="H79" s="165">
        <v>1544.8200000000002</v>
      </c>
      <c r="I79" s="165">
        <v>270.32</v>
      </c>
      <c r="J79" s="165">
        <v>19</v>
      </c>
      <c r="K79" s="165">
        <v>0</v>
      </c>
      <c r="L79" s="166">
        <v>1834.14</v>
      </c>
      <c r="M79" s="164">
        <v>1557.6100000000001</v>
      </c>
      <c r="N79" s="165">
        <v>282.02999999999997</v>
      </c>
      <c r="O79" s="165">
        <v>23</v>
      </c>
      <c r="P79" s="166">
        <v>1862.64</v>
      </c>
      <c r="Q79" s="164">
        <v>44</v>
      </c>
      <c r="R79" s="165">
        <v>1335</v>
      </c>
      <c r="S79" s="165">
        <v>1535.49</v>
      </c>
      <c r="T79" s="165">
        <v>273.02999999999997</v>
      </c>
      <c r="U79" s="165">
        <v>19</v>
      </c>
      <c r="V79" s="165">
        <v>0</v>
      </c>
      <c r="W79" s="192">
        <v>1827.52</v>
      </c>
      <c r="X79" s="201">
        <f t="shared" si="2"/>
        <v>-6.6200000000001182</v>
      </c>
      <c r="Z79" s="204">
        <f t="shared" si="3"/>
        <v>-35.120000000000118</v>
      </c>
    </row>
    <row r="80" spans="1:26" ht="20.149999999999999" customHeight="1" x14ac:dyDescent="0.35">
      <c r="A80" s="107" t="s">
        <v>152</v>
      </c>
      <c r="B80" s="106" t="s">
        <v>152</v>
      </c>
      <c r="C80" s="131" t="s">
        <v>55</v>
      </c>
      <c r="D80" s="115" t="s">
        <v>153</v>
      </c>
      <c r="E80" s="121" t="s">
        <v>154</v>
      </c>
      <c r="F80" s="164">
        <v>34</v>
      </c>
      <c r="G80" s="165">
        <v>647</v>
      </c>
      <c r="H80" s="165">
        <v>1191.44</v>
      </c>
      <c r="I80" s="165">
        <v>173.47</v>
      </c>
      <c r="J80" s="165">
        <v>22</v>
      </c>
      <c r="K80" s="165">
        <v>6</v>
      </c>
      <c r="L80" s="166">
        <v>1386.91</v>
      </c>
      <c r="M80" s="164">
        <v>1239.4000000000001</v>
      </c>
      <c r="N80" s="165">
        <v>194.11</v>
      </c>
      <c r="O80" s="165">
        <v>22</v>
      </c>
      <c r="P80" s="166">
        <v>1455.51</v>
      </c>
      <c r="Q80" s="164">
        <v>35</v>
      </c>
      <c r="R80" s="165">
        <v>707</v>
      </c>
      <c r="S80" s="165">
        <v>1265.22</v>
      </c>
      <c r="T80" s="165">
        <v>191.02</v>
      </c>
      <c r="U80" s="165">
        <v>22</v>
      </c>
      <c r="V80" s="165">
        <v>6</v>
      </c>
      <c r="W80" s="192">
        <v>1478.24</v>
      </c>
      <c r="X80" s="201">
        <f t="shared" si="2"/>
        <v>91.329999999999927</v>
      </c>
      <c r="Z80" s="204">
        <f t="shared" si="3"/>
        <v>22.730000000000018</v>
      </c>
    </row>
    <row r="81" spans="1:26" ht="20.149999999999999" customHeight="1" x14ac:dyDescent="0.35">
      <c r="A81" s="107" t="s">
        <v>181</v>
      </c>
      <c r="B81" s="106" t="s">
        <v>181</v>
      </c>
      <c r="C81" s="131" t="s">
        <v>30</v>
      </c>
      <c r="D81" s="115" t="s">
        <v>182</v>
      </c>
      <c r="E81" s="121" t="s">
        <v>183</v>
      </c>
      <c r="F81" s="164">
        <v>33</v>
      </c>
      <c r="G81" s="165">
        <v>966</v>
      </c>
      <c r="H81" s="165">
        <v>1145.6500000000003</v>
      </c>
      <c r="I81" s="165">
        <v>212.09</v>
      </c>
      <c r="J81" s="165">
        <v>18</v>
      </c>
      <c r="K81" s="165">
        <v>2</v>
      </c>
      <c r="L81" s="166">
        <v>1375.7400000000002</v>
      </c>
      <c r="M81" s="164">
        <v>1158.4800000000002</v>
      </c>
      <c r="N81" s="165">
        <v>205.41</v>
      </c>
      <c r="O81" s="165">
        <v>18</v>
      </c>
      <c r="P81" s="166">
        <v>1381.8900000000003</v>
      </c>
      <c r="Q81" s="164">
        <v>34</v>
      </c>
      <c r="R81" s="165">
        <v>1007</v>
      </c>
      <c r="S81" s="165">
        <v>1193.2400000000002</v>
      </c>
      <c r="T81" s="165">
        <v>216.11</v>
      </c>
      <c r="U81" s="165">
        <v>18</v>
      </c>
      <c r="V81" s="165">
        <v>2</v>
      </c>
      <c r="W81" s="192">
        <v>1427.3500000000004</v>
      </c>
      <c r="X81" s="201">
        <f t="shared" si="2"/>
        <v>51.610000000000127</v>
      </c>
      <c r="Z81" s="204">
        <f t="shared" si="3"/>
        <v>45.460000000000036</v>
      </c>
    </row>
    <row r="82" spans="1:26" ht="20.149999999999999" customHeight="1" x14ac:dyDescent="0.35">
      <c r="A82" s="107" t="s">
        <v>134</v>
      </c>
      <c r="B82" s="106" t="s">
        <v>134</v>
      </c>
      <c r="C82" s="131" t="s">
        <v>49</v>
      </c>
      <c r="D82" s="115" t="s">
        <v>138</v>
      </c>
      <c r="E82" s="121" t="s">
        <v>137</v>
      </c>
      <c r="F82" s="164">
        <v>28</v>
      </c>
      <c r="G82" s="165">
        <v>863</v>
      </c>
      <c r="H82" s="165">
        <v>972.65</v>
      </c>
      <c r="I82" s="165">
        <v>145.85</v>
      </c>
      <c r="J82" s="165">
        <v>15</v>
      </c>
      <c r="K82" s="165">
        <v>0</v>
      </c>
      <c r="L82" s="166">
        <v>1133.5</v>
      </c>
      <c r="M82" s="164">
        <v>975.94999999999993</v>
      </c>
      <c r="N82" s="165">
        <v>152.54999999999998</v>
      </c>
      <c r="O82" s="165">
        <v>13</v>
      </c>
      <c r="P82" s="166">
        <v>1141.5</v>
      </c>
      <c r="Q82" s="164">
        <v>26</v>
      </c>
      <c r="R82" s="165">
        <v>617</v>
      </c>
      <c r="S82" s="165">
        <v>910.6099999999999</v>
      </c>
      <c r="T82" s="165">
        <v>139.72</v>
      </c>
      <c r="U82" s="165">
        <v>15</v>
      </c>
      <c r="V82" s="165">
        <v>0</v>
      </c>
      <c r="W82" s="192">
        <v>1065.33</v>
      </c>
      <c r="X82" s="201">
        <f t="shared" si="2"/>
        <v>-68.170000000000073</v>
      </c>
      <c r="Z82" s="204">
        <f t="shared" si="3"/>
        <v>-76.170000000000073</v>
      </c>
    </row>
    <row r="83" spans="1:26" s="137" customFormat="1" ht="15.5" x14ac:dyDescent="0.35">
      <c r="A83" s="135" t="s">
        <v>134</v>
      </c>
      <c r="B83" s="135" t="s">
        <v>135</v>
      </c>
      <c r="C83" s="136" t="s">
        <v>27</v>
      </c>
      <c r="D83" s="127" t="s">
        <v>136</v>
      </c>
      <c r="E83" s="129" t="s">
        <v>137</v>
      </c>
      <c r="F83" s="167">
        <v>24</v>
      </c>
      <c r="G83" s="167">
        <v>576</v>
      </c>
      <c r="H83" s="167">
        <v>1029.02</v>
      </c>
      <c r="I83" s="167">
        <v>158.46</v>
      </c>
      <c r="J83" s="167">
        <v>12</v>
      </c>
      <c r="K83" s="167">
        <v>0</v>
      </c>
      <c r="L83" s="167">
        <v>1199.48</v>
      </c>
      <c r="M83" s="168">
        <v>1090.5</v>
      </c>
      <c r="N83" s="169">
        <v>157.68</v>
      </c>
      <c r="O83" s="170">
        <v>14</v>
      </c>
      <c r="P83" s="171">
        <v>1262.18</v>
      </c>
      <c r="Q83" s="172">
        <v>26</v>
      </c>
      <c r="R83" s="167">
        <v>815</v>
      </c>
      <c r="S83" s="167">
        <v>1088.96</v>
      </c>
      <c r="T83" s="167">
        <v>162.36000000000001</v>
      </c>
      <c r="U83" s="167">
        <v>12</v>
      </c>
      <c r="V83" s="167">
        <v>0</v>
      </c>
      <c r="W83" s="167">
        <v>1263.3200000000002</v>
      </c>
      <c r="X83" s="201">
        <f t="shared" si="2"/>
        <v>63.840000000000146</v>
      </c>
      <c r="Y83" s="203"/>
      <c r="Z83" s="204">
        <f t="shared" si="3"/>
        <v>1.1400000000001</v>
      </c>
    </row>
    <row r="84" spans="1:26" ht="20.149999999999999" customHeight="1" x14ac:dyDescent="0.35">
      <c r="A84" s="107" t="s">
        <v>226</v>
      </c>
      <c r="B84" s="106" t="s">
        <v>226</v>
      </c>
      <c r="C84" s="131" t="s">
        <v>81</v>
      </c>
      <c r="D84" s="115" t="s">
        <v>227</v>
      </c>
      <c r="E84" s="121" t="s">
        <v>228</v>
      </c>
      <c r="F84" s="164">
        <v>18</v>
      </c>
      <c r="G84" s="165">
        <v>334</v>
      </c>
      <c r="H84" s="165">
        <v>622.44999999999993</v>
      </c>
      <c r="I84" s="165">
        <v>77.84</v>
      </c>
      <c r="J84" s="165">
        <v>11</v>
      </c>
      <c r="K84" s="165">
        <v>4</v>
      </c>
      <c r="L84" s="166">
        <v>711.29</v>
      </c>
      <c r="M84" s="164">
        <v>655.99999999999989</v>
      </c>
      <c r="N84" s="165">
        <v>115.69</v>
      </c>
      <c r="O84" s="165">
        <v>11</v>
      </c>
      <c r="P84" s="166">
        <v>782.68999999999994</v>
      </c>
      <c r="Q84" s="164">
        <v>21</v>
      </c>
      <c r="R84" s="165">
        <v>373</v>
      </c>
      <c r="S84" s="165">
        <v>678.77</v>
      </c>
      <c r="T84" s="165">
        <v>101.82</v>
      </c>
      <c r="U84" s="165">
        <v>11</v>
      </c>
      <c r="V84" s="165">
        <v>4</v>
      </c>
      <c r="W84" s="192">
        <v>791.58999999999992</v>
      </c>
      <c r="X84" s="201">
        <f t="shared" si="2"/>
        <v>80.299999999999955</v>
      </c>
      <c r="Z84" s="204">
        <f t="shared" si="3"/>
        <v>8.8999999999999773</v>
      </c>
    </row>
    <row r="85" spans="1:26" ht="20.149999999999999" customHeight="1" x14ac:dyDescent="0.35">
      <c r="A85" s="107" t="s">
        <v>124</v>
      </c>
      <c r="B85" s="106" t="s">
        <v>125</v>
      </c>
      <c r="C85" s="131" t="s">
        <v>27</v>
      </c>
      <c r="D85" s="115" t="s">
        <v>126</v>
      </c>
      <c r="E85" s="121" t="s">
        <v>127</v>
      </c>
      <c r="F85" s="164">
        <v>14</v>
      </c>
      <c r="G85" s="165">
        <v>339</v>
      </c>
      <c r="H85" s="165">
        <v>571.14</v>
      </c>
      <c r="I85" s="165">
        <v>70.150000000000006</v>
      </c>
      <c r="J85" s="165">
        <v>7</v>
      </c>
      <c r="K85" s="165">
        <v>0</v>
      </c>
      <c r="L85" s="166">
        <v>648.29</v>
      </c>
      <c r="M85" s="164">
        <v>579.4</v>
      </c>
      <c r="N85" s="165">
        <v>71.890000000000015</v>
      </c>
      <c r="O85" s="165">
        <v>11.25</v>
      </c>
      <c r="P85" s="166">
        <v>662.54</v>
      </c>
      <c r="Q85" s="164">
        <v>14</v>
      </c>
      <c r="R85" s="165">
        <v>339</v>
      </c>
      <c r="S85" s="165">
        <v>569.08000000000004</v>
      </c>
      <c r="T85" s="165">
        <v>70.010000000000005</v>
      </c>
      <c r="U85" s="165">
        <v>7</v>
      </c>
      <c r="V85" s="165">
        <v>0</v>
      </c>
      <c r="W85" s="192">
        <v>646.09</v>
      </c>
      <c r="X85" s="201">
        <f t="shared" si="2"/>
        <v>-2.1999999999999318</v>
      </c>
      <c r="Z85" s="204">
        <f t="shared" si="3"/>
        <v>-16.449999999999932</v>
      </c>
    </row>
    <row r="86" spans="1:26" ht="20.149999999999999" customHeight="1" x14ac:dyDescent="0.35">
      <c r="A86" s="107" t="s">
        <v>124</v>
      </c>
      <c r="B86" s="106" t="s">
        <v>124</v>
      </c>
      <c r="C86" s="131" t="s">
        <v>49</v>
      </c>
      <c r="D86" s="115" t="s">
        <v>128</v>
      </c>
      <c r="E86" s="121" t="s">
        <v>127</v>
      </c>
      <c r="F86" s="164">
        <v>26</v>
      </c>
      <c r="G86" s="165">
        <v>882</v>
      </c>
      <c r="H86" s="165">
        <v>917.40000000000009</v>
      </c>
      <c r="I86" s="165">
        <v>126.5</v>
      </c>
      <c r="J86" s="165">
        <v>15</v>
      </c>
      <c r="K86" s="165">
        <v>0</v>
      </c>
      <c r="L86" s="166">
        <v>1058.9000000000001</v>
      </c>
      <c r="M86" s="164">
        <v>929.65000000000009</v>
      </c>
      <c r="N86" s="165">
        <v>118.63</v>
      </c>
      <c r="O86" s="165">
        <v>10.25</v>
      </c>
      <c r="P86" s="166">
        <v>1058.5300000000002</v>
      </c>
      <c r="Q86" s="164">
        <v>26</v>
      </c>
      <c r="R86" s="165">
        <v>882</v>
      </c>
      <c r="S86" s="165">
        <v>923.01</v>
      </c>
      <c r="T86" s="165">
        <v>122.81</v>
      </c>
      <c r="U86" s="165">
        <v>15</v>
      </c>
      <c r="V86" s="165">
        <v>0</v>
      </c>
      <c r="W86" s="192">
        <v>1060.82</v>
      </c>
      <c r="X86" s="201">
        <f t="shared" si="2"/>
        <v>1.9199999999998454</v>
      </c>
      <c r="Z86" s="204">
        <f t="shared" si="3"/>
        <v>2.2899999999997362</v>
      </c>
    </row>
    <row r="87" spans="1:26" s="156" customFormat="1" ht="20.149999999999999" customHeight="1" x14ac:dyDescent="0.45">
      <c r="A87" s="152"/>
      <c r="B87" s="153"/>
      <c r="C87" s="154"/>
      <c r="D87" s="155"/>
      <c r="E87" s="143" t="s">
        <v>645</v>
      </c>
      <c r="F87" s="173"/>
      <c r="G87" s="174"/>
      <c r="H87" s="174"/>
      <c r="I87" s="174"/>
      <c r="J87" s="174"/>
      <c r="K87" s="174"/>
      <c r="L87" s="175"/>
      <c r="M87" s="173"/>
      <c r="N87" s="174"/>
      <c r="O87" s="174"/>
      <c r="P87" s="175"/>
      <c r="Q87" s="173"/>
      <c r="R87" s="174"/>
      <c r="S87" s="174"/>
      <c r="T87" s="174"/>
      <c r="U87" s="174"/>
      <c r="V87" s="174"/>
      <c r="W87" s="193"/>
      <c r="X87" s="213">
        <f>SUM(X9:X86)</f>
        <v>734.92000000000144</v>
      </c>
      <c r="Y87" s="213"/>
      <c r="Z87" s="213">
        <f t="shared" ref="Y87:Z87" si="4">SUM(Z9:Z86)</f>
        <v>-538.6299999999984</v>
      </c>
    </row>
    <row r="88" spans="1:26" s="105" customFormat="1" ht="20.149999999999999" customHeight="1" x14ac:dyDescent="0.35">
      <c r="A88" s="107"/>
      <c r="B88" s="106"/>
      <c r="C88" s="131"/>
      <c r="D88" s="115"/>
      <c r="E88" s="121"/>
      <c r="F88" s="164"/>
      <c r="G88" s="165"/>
      <c r="H88" s="165"/>
      <c r="I88" s="165"/>
      <c r="J88" s="165"/>
      <c r="K88" s="165"/>
      <c r="L88" s="166"/>
      <c r="M88" s="164"/>
      <c r="N88" s="165"/>
      <c r="O88" s="165"/>
      <c r="P88" s="166"/>
      <c r="Q88" s="164"/>
      <c r="R88" s="165"/>
      <c r="S88" s="165"/>
      <c r="T88" s="165"/>
      <c r="U88" s="165"/>
      <c r="V88" s="165"/>
      <c r="W88" s="192"/>
      <c r="X88" s="201"/>
      <c r="Y88" s="203"/>
      <c r="Z88" s="204"/>
    </row>
    <row r="89" spans="1:26" ht="20.149999999999999" customHeight="1" x14ac:dyDescent="0.35">
      <c r="A89" s="125"/>
      <c r="B89" s="19"/>
      <c r="C89" s="77"/>
      <c r="D89" s="119"/>
      <c r="E89" s="128"/>
      <c r="F89" s="176"/>
      <c r="G89" s="177"/>
      <c r="H89" s="177"/>
      <c r="I89" s="177"/>
      <c r="J89" s="177"/>
      <c r="K89" s="177"/>
      <c r="L89" s="178"/>
      <c r="N89" s="180"/>
      <c r="O89" s="180"/>
      <c r="P89" s="178"/>
      <c r="Q89" s="176"/>
      <c r="R89" s="177"/>
      <c r="S89" s="177"/>
      <c r="T89" s="177"/>
      <c r="U89" s="177"/>
      <c r="V89" s="177"/>
      <c r="W89" s="194"/>
      <c r="X89" s="201"/>
    </row>
    <row r="90" spans="1:26" ht="20.149999999999999" customHeight="1" x14ac:dyDescent="0.35">
      <c r="A90" s="107" t="s">
        <v>247</v>
      </c>
      <c r="B90" s="106" t="s">
        <v>250</v>
      </c>
      <c r="C90" s="131" t="s">
        <v>27</v>
      </c>
      <c r="D90" s="115" t="s">
        <v>251</v>
      </c>
      <c r="E90" s="121" t="s">
        <v>249</v>
      </c>
      <c r="F90" s="164">
        <v>16</v>
      </c>
      <c r="G90" s="165">
        <v>387</v>
      </c>
      <c r="H90" s="165">
        <v>708.74</v>
      </c>
      <c r="I90" s="165">
        <v>111.59</v>
      </c>
      <c r="J90" s="165">
        <v>1</v>
      </c>
      <c r="K90" s="165">
        <v>0</v>
      </c>
      <c r="L90" s="166">
        <v>821.33</v>
      </c>
      <c r="M90" s="164">
        <v>686.25</v>
      </c>
      <c r="N90" s="165">
        <v>142.08000000000001</v>
      </c>
      <c r="O90" s="165">
        <v>5</v>
      </c>
      <c r="P90" s="166">
        <v>833.33</v>
      </c>
      <c r="Q90" s="164">
        <v>17</v>
      </c>
      <c r="R90" s="165">
        <v>419</v>
      </c>
      <c r="S90" s="165">
        <v>706.18000000000006</v>
      </c>
      <c r="T90" s="165">
        <v>128.02000000000001</v>
      </c>
      <c r="U90" s="165">
        <v>1</v>
      </c>
      <c r="V90" s="165">
        <v>4</v>
      </c>
      <c r="W90" s="192">
        <v>835.2</v>
      </c>
      <c r="X90" s="201">
        <f t="shared" si="2"/>
        <v>13.870000000000005</v>
      </c>
      <c r="Z90" s="204">
        <f t="shared" si="3"/>
        <v>1.8700000000000045</v>
      </c>
    </row>
    <row r="91" spans="1:26" s="72" customFormat="1" ht="20.149999999999999" customHeight="1" x14ac:dyDescent="0.35">
      <c r="A91" s="107" t="s">
        <v>247</v>
      </c>
      <c r="B91" s="106" t="s">
        <v>247</v>
      </c>
      <c r="C91" s="131" t="s">
        <v>23</v>
      </c>
      <c r="D91" s="115" t="s">
        <v>248</v>
      </c>
      <c r="E91" s="121" t="s">
        <v>249</v>
      </c>
      <c r="F91" s="164">
        <v>28</v>
      </c>
      <c r="G91" s="165">
        <v>812</v>
      </c>
      <c r="H91" s="165">
        <v>1071.1399999999999</v>
      </c>
      <c r="I91" s="165">
        <v>170.64</v>
      </c>
      <c r="J91" s="165">
        <v>21</v>
      </c>
      <c r="K91" s="165">
        <v>9</v>
      </c>
      <c r="L91" s="166">
        <v>1262.7799999999997</v>
      </c>
      <c r="M91" s="164">
        <v>1084.7199999999998</v>
      </c>
      <c r="N91" s="165">
        <v>171.05999999999997</v>
      </c>
      <c r="O91" s="165">
        <v>17</v>
      </c>
      <c r="P91" s="166">
        <v>1272.7799999999997</v>
      </c>
      <c r="Q91" s="164">
        <v>27</v>
      </c>
      <c r="R91" s="165">
        <v>799</v>
      </c>
      <c r="S91" s="165">
        <v>1052.52</v>
      </c>
      <c r="T91" s="165">
        <v>167.13</v>
      </c>
      <c r="U91" s="165">
        <v>21</v>
      </c>
      <c r="V91" s="165">
        <v>5</v>
      </c>
      <c r="W91" s="192">
        <v>1240.6500000000001</v>
      </c>
      <c r="X91" s="201">
        <f t="shared" si="2"/>
        <v>-22.129999999999654</v>
      </c>
      <c r="Y91" s="202"/>
      <c r="Z91" s="204">
        <f t="shared" si="3"/>
        <v>-32.129999999999654</v>
      </c>
    </row>
    <row r="92" spans="1:26" ht="20.149999999999999" customHeight="1" x14ac:dyDescent="0.35">
      <c r="A92" s="107" t="s">
        <v>362</v>
      </c>
      <c r="B92" s="106" t="s">
        <v>362</v>
      </c>
      <c r="C92" s="131" t="s">
        <v>218</v>
      </c>
      <c r="D92" s="115" t="s">
        <v>363</v>
      </c>
      <c r="E92" s="121" t="s">
        <v>364</v>
      </c>
      <c r="F92" s="164">
        <v>11</v>
      </c>
      <c r="G92" s="165">
        <v>159</v>
      </c>
      <c r="H92" s="165">
        <v>374.24</v>
      </c>
      <c r="I92" s="165">
        <v>30.01</v>
      </c>
      <c r="J92" s="165">
        <v>6</v>
      </c>
      <c r="K92" s="165">
        <v>0</v>
      </c>
      <c r="L92" s="166">
        <v>410.25</v>
      </c>
      <c r="M92" s="164">
        <v>377</v>
      </c>
      <c r="N92" s="165">
        <v>40</v>
      </c>
      <c r="O92" s="165">
        <v>6</v>
      </c>
      <c r="P92" s="166">
        <v>423</v>
      </c>
      <c r="Q92" s="164">
        <v>11</v>
      </c>
      <c r="R92" s="165">
        <v>159</v>
      </c>
      <c r="S92" s="165">
        <v>378.78</v>
      </c>
      <c r="T92" s="165">
        <v>35.22</v>
      </c>
      <c r="U92" s="165">
        <v>6</v>
      </c>
      <c r="V92" s="165">
        <v>0</v>
      </c>
      <c r="W92" s="192">
        <v>420</v>
      </c>
      <c r="X92" s="201">
        <f t="shared" si="2"/>
        <v>9.75</v>
      </c>
      <c r="Z92" s="204">
        <f t="shared" si="3"/>
        <v>-3</v>
      </c>
    </row>
    <row r="93" spans="1:26" ht="20.149999999999999" customHeight="1" x14ac:dyDescent="0.35">
      <c r="A93" s="107" t="s">
        <v>269</v>
      </c>
      <c r="B93" s="106" t="s">
        <v>269</v>
      </c>
      <c r="C93" s="131" t="s">
        <v>49</v>
      </c>
      <c r="D93" s="115" t="s">
        <v>270</v>
      </c>
      <c r="E93" s="121" t="s">
        <v>271</v>
      </c>
      <c r="F93" s="164">
        <v>91</v>
      </c>
      <c r="G93" s="165">
        <v>2691</v>
      </c>
      <c r="H93" s="165">
        <v>3303.3900000000003</v>
      </c>
      <c r="I93" s="165">
        <v>726.99</v>
      </c>
      <c r="J93" s="165">
        <v>22</v>
      </c>
      <c r="K93" s="165">
        <v>0</v>
      </c>
      <c r="L93" s="166">
        <v>4052.38</v>
      </c>
      <c r="M93" s="164">
        <v>3321.4500000000003</v>
      </c>
      <c r="N93" s="165">
        <v>706.23</v>
      </c>
      <c r="O93" s="165">
        <v>27</v>
      </c>
      <c r="P93" s="166">
        <v>4054.6800000000003</v>
      </c>
      <c r="Q93" s="164">
        <v>89</v>
      </c>
      <c r="R93" s="165">
        <v>2719</v>
      </c>
      <c r="S93" s="165">
        <v>3277.46</v>
      </c>
      <c r="T93" s="165">
        <v>719.49</v>
      </c>
      <c r="U93" s="165">
        <v>22</v>
      </c>
      <c r="V93" s="165">
        <v>0</v>
      </c>
      <c r="W93" s="192">
        <v>4018.95</v>
      </c>
      <c r="X93" s="201">
        <f t="shared" si="2"/>
        <v>-33.430000000000291</v>
      </c>
      <c r="Z93" s="204">
        <f t="shared" si="3"/>
        <v>-35.730000000000473</v>
      </c>
    </row>
    <row r="94" spans="1:26" ht="20.149999999999999" customHeight="1" x14ac:dyDescent="0.35">
      <c r="A94" s="107" t="s">
        <v>348</v>
      </c>
      <c r="B94" s="106" t="s">
        <v>348</v>
      </c>
      <c r="C94" s="131" t="s">
        <v>81</v>
      </c>
      <c r="D94" s="115" t="s">
        <v>349</v>
      </c>
      <c r="E94" s="121" t="s">
        <v>320</v>
      </c>
      <c r="F94" s="164">
        <v>23</v>
      </c>
      <c r="G94" s="165">
        <v>527</v>
      </c>
      <c r="H94" s="165">
        <v>888.02999999999986</v>
      </c>
      <c r="I94" s="165">
        <v>165.85</v>
      </c>
      <c r="J94" s="165">
        <v>18</v>
      </c>
      <c r="K94" s="165">
        <v>6</v>
      </c>
      <c r="L94" s="166">
        <v>1071.8799999999999</v>
      </c>
      <c r="M94" s="164">
        <v>833.99999999999989</v>
      </c>
      <c r="N94" s="165">
        <v>192.18</v>
      </c>
      <c r="O94" s="165">
        <v>18</v>
      </c>
      <c r="P94" s="166">
        <v>1044.1799999999998</v>
      </c>
      <c r="Q94" s="164">
        <v>22</v>
      </c>
      <c r="R94" s="165">
        <v>557</v>
      </c>
      <c r="S94" s="165">
        <v>873.24</v>
      </c>
      <c r="T94" s="165">
        <v>181.75</v>
      </c>
      <c r="U94" s="165">
        <v>18</v>
      </c>
      <c r="V94" s="165">
        <v>6</v>
      </c>
      <c r="W94" s="192">
        <v>1072.99</v>
      </c>
      <c r="X94" s="201">
        <f t="shared" si="2"/>
        <v>1.1100000000001273</v>
      </c>
      <c r="Z94" s="204">
        <f t="shared" si="3"/>
        <v>28.810000000000173</v>
      </c>
    </row>
    <row r="95" spans="1:26" ht="20.149999999999999" customHeight="1" x14ac:dyDescent="0.35">
      <c r="A95" s="107" t="s">
        <v>323</v>
      </c>
      <c r="B95" s="106" t="s">
        <v>323</v>
      </c>
      <c r="C95" s="131" t="s">
        <v>49</v>
      </c>
      <c r="D95" s="115" t="s">
        <v>324</v>
      </c>
      <c r="E95" s="121" t="s">
        <v>320</v>
      </c>
      <c r="F95" s="164">
        <v>30</v>
      </c>
      <c r="G95" s="165">
        <v>867</v>
      </c>
      <c r="H95" s="165">
        <v>1143.8899999999999</v>
      </c>
      <c r="I95" s="165">
        <v>198.63</v>
      </c>
      <c r="J95" s="165">
        <v>20</v>
      </c>
      <c r="K95" s="165">
        <v>17</v>
      </c>
      <c r="L95" s="166">
        <v>1362.52</v>
      </c>
      <c r="M95" s="164">
        <v>1187.7499999999998</v>
      </c>
      <c r="N95" s="165">
        <v>188.96</v>
      </c>
      <c r="O95" s="165">
        <v>17.5</v>
      </c>
      <c r="P95" s="166">
        <v>1394.21</v>
      </c>
      <c r="Q95" s="164">
        <v>30</v>
      </c>
      <c r="R95" s="165">
        <v>873</v>
      </c>
      <c r="S95" s="165">
        <v>1179.1099999999999</v>
      </c>
      <c r="T95" s="165">
        <v>196.27</v>
      </c>
      <c r="U95" s="165">
        <v>20</v>
      </c>
      <c r="V95" s="165">
        <v>11</v>
      </c>
      <c r="W95" s="192">
        <v>1395.3799999999999</v>
      </c>
      <c r="X95" s="201">
        <f t="shared" si="2"/>
        <v>32.8599999999999</v>
      </c>
      <c r="Z95" s="204">
        <f t="shared" si="3"/>
        <v>1.1699999999998454</v>
      </c>
    </row>
    <row r="96" spans="1:26" ht="20.149999999999999" customHeight="1" x14ac:dyDescent="0.35">
      <c r="A96" s="107" t="s">
        <v>318</v>
      </c>
      <c r="B96" s="106" t="s">
        <v>318</v>
      </c>
      <c r="C96" s="131" t="s">
        <v>23</v>
      </c>
      <c r="D96" s="115" t="s">
        <v>319</v>
      </c>
      <c r="E96" s="121" t="s">
        <v>320</v>
      </c>
      <c r="F96" s="164">
        <v>22</v>
      </c>
      <c r="G96" s="165">
        <v>681</v>
      </c>
      <c r="H96" s="165">
        <v>831.7</v>
      </c>
      <c r="I96" s="165">
        <v>79.38</v>
      </c>
      <c r="J96" s="165">
        <v>10</v>
      </c>
      <c r="K96" s="165">
        <v>4</v>
      </c>
      <c r="L96" s="166">
        <v>921.08</v>
      </c>
      <c r="M96" s="164">
        <v>827.80000000000007</v>
      </c>
      <c r="N96" s="165">
        <v>123.84</v>
      </c>
      <c r="O96" s="165">
        <v>14</v>
      </c>
      <c r="P96" s="166">
        <v>965.6400000000001</v>
      </c>
      <c r="Q96" s="164">
        <v>23</v>
      </c>
      <c r="R96" s="165">
        <v>716</v>
      </c>
      <c r="S96" s="165">
        <v>837.28</v>
      </c>
      <c r="T96" s="165">
        <v>101.75</v>
      </c>
      <c r="U96" s="165">
        <v>10</v>
      </c>
      <c r="V96" s="165">
        <v>3</v>
      </c>
      <c r="W96" s="192">
        <v>949.03</v>
      </c>
      <c r="X96" s="201">
        <f t="shared" si="2"/>
        <v>27.949999999999932</v>
      </c>
      <c r="Z96" s="204">
        <f t="shared" si="3"/>
        <v>-16.610000000000127</v>
      </c>
    </row>
    <row r="97" spans="1:26" ht="20.149999999999999" customHeight="1" x14ac:dyDescent="0.35">
      <c r="A97" s="107" t="s">
        <v>323</v>
      </c>
      <c r="B97" s="106" t="s">
        <v>325</v>
      </c>
      <c r="C97" s="131" t="s">
        <v>27</v>
      </c>
      <c r="D97" s="115" t="s">
        <v>326</v>
      </c>
      <c r="E97" s="121" t="s">
        <v>320</v>
      </c>
      <c r="F97" s="164">
        <v>15</v>
      </c>
      <c r="G97" s="165">
        <v>372</v>
      </c>
      <c r="H97" s="165">
        <v>533.14</v>
      </c>
      <c r="I97" s="165">
        <v>85.13</v>
      </c>
      <c r="J97" s="165">
        <v>9</v>
      </c>
      <c r="K97" s="165">
        <v>0</v>
      </c>
      <c r="L97" s="166">
        <v>627.27</v>
      </c>
      <c r="M97" s="164">
        <v>549.44999999999993</v>
      </c>
      <c r="N97" s="165">
        <v>72.819999999999993</v>
      </c>
      <c r="O97" s="165">
        <v>6.5</v>
      </c>
      <c r="P97" s="166">
        <v>628.77</v>
      </c>
      <c r="Q97" s="164">
        <v>15</v>
      </c>
      <c r="R97" s="165">
        <v>384</v>
      </c>
      <c r="S97" s="165">
        <v>582.04</v>
      </c>
      <c r="T97" s="165">
        <v>85.03</v>
      </c>
      <c r="U97" s="165">
        <v>9</v>
      </c>
      <c r="V97" s="165">
        <v>6</v>
      </c>
      <c r="W97" s="192">
        <v>676.06999999999994</v>
      </c>
      <c r="X97" s="201">
        <f t="shared" si="2"/>
        <v>48.799999999999955</v>
      </c>
      <c r="Z97" s="204">
        <f t="shared" si="3"/>
        <v>47.299999999999955</v>
      </c>
    </row>
    <row r="98" spans="1:26" ht="20.149999999999999" customHeight="1" x14ac:dyDescent="0.35">
      <c r="A98" s="107" t="s">
        <v>318</v>
      </c>
      <c r="B98" s="106" t="s">
        <v>321</v>
      </c>
      <c r="C98" s="131" t="s">
        <v>27</v>
      </c>
      <c r="D98" s="115" t="s">
        <v>322</v>
      </c>
      <c r="E98" s="121" t="s">
        <v>320</v>
      </c>
      <c r="F98" s="164">
        <v>11</v>
      </c>
      <c r="G98" s="165">
        <v>258</v>
      </c>
      <c r="H98" s="165">
        <v>417.63</v>
      </c>
      <c r="I98" s="165">
        <v>58.47</v>
      </c>
      <c r="J98" s="165">
        <v>6</v>
      </c>
      <c r="K98" s="165">
        <v>0</v>
      </c>
      <c r="L98" s="166">
        <v>482.1</v>
      </c>
      <c r="M98" s="164">
        <v>410.5</v>
      </c>
      <c r="N98" s="165">
        <v>62.6</v>
      </c>
      <c r="O98" s="165">
        <v>9</v>
      </c>
      <c r="P98" s="166">
        <v>482.1</v>
      </c>
      <c r="Q98" s="164">
        <v>11</v>
      </c>
      <c r="R98" s="165">
        <v>258</v>
      </c>
      <c r="S98" s="165">
        <v>427.65999999999997</v>
      </c>
      <c r="T98" s="165">
        <v>62.27</v>
      </c>
      <c r="U98" s="165">
        <v>6</v>
      </c>
      <c r="V98" s="165">
        <v>1</v>
      </c>
      <c r="W98" s="192">
        <v>495.92999999999995</v>
      </c>
      <c r="X98" s="201">
        <f t="shared" si="2"/>
        <v>13.829999999999927</v>
      </c>
      <c r="Z98" s="204">
        <f t="shared" si="3"/>
        <v>13.829999999999927</v>
      </c>
    </row>
    <row r="99" spans="1:26" ht="20.149999999999999" customHeight="1" x14ac:dyDescent="0.35">
      <c r="A99" s="107" t="s">
        <v>394</v>
      </c>
      <c r="B99" s="106" t="s">
        <v>395</v>
      </c>
      <c r="C99" s="131" t="s">
        <v>27</v>
      </c>
      <c r="D99" s="115" t="s">
        <v>396</v>
      </c>
      <c r="E99" s="121" t="s">
        <v>320</v>
      </c>
      <c r="F99" s="164">
        <v>17</v>
      </c>
      <c r="G99" s="165">
        <v>357</v>
      </c>
      <c r="H99" s="165">
        <v>629.01</v>
      </c>
      <c r="I99" s="165">
        <v>69.83</v>
      </c>
      <c r="J99" s="165">
        <v>8</v>
      </c>
      <c r="K99" s="165">
        <v>0</v>
      </c>
      <c r="L99" s="166">
        <v>706.84</v>
      </c>
      <c r="M99" s="164">
        <v>630.9</v>
      </c>
      <c r="N99" s="165">
        <v>84.94</v>
      </c>
      <c r="O99" s="165">
        <v>8</v>
      </c>
      <c r="P99" s="166">
        <v>723.84</v>
      </c>
      <c r="Q99" s="164">
        <v>17</v>
      </c>
      <c r="R99" s="165">
        <v>375</v>
      </c>
      <c r="S99" s="165">
        <v>662.77</v>
      </c>
      <c r="T99" s="165">
        <v>81.27</v>
      </c>
      <c r="U99" s="165">
        <v>8</v>
      </c>
      <c r="V99" s="165">
        <v>6</v>
      </c>
      <c r="W99" s="192">
        <v>752.04</v>
      </c>
      <c r="X99" s="201">
        <f t="shared" si="2"/>
        <v>45.199999999999932</v>
      </c>
      <c r="Z99" s="204">
        <f t="shared" si="3"/>
        <v>28.199999999999932</v>
      </c>
    </row>
    <row r="100" spans="1:26" ht="20.149999999999999" customHeight="1" x14ac:dyDescent="0.35">
      <c r="A100" s="107" t="s">
        <v>394</v>
      </c>
      <c r="B100" s="106" t="s">
        <v>394</v>
      </c>
      <c r="C100" s="131" t="s">
        <v>23</v>
      </c>
      <c r="D100" s="115" t="s">
        <v>397</v>
      </c>
      <c r="E100" s="121" t="s">
        <v>320</v>
      </c>
      <c r="F100" s="164">
        <v>21</v>
      </c>
      <c r="G100" s="165">
        <v>646</v>
      </c>
      <c r="H100" s="165">
        <v>741.1</v>
      </c>
      <c r="I100" s="165">
        <v>99.49</v>
      </c>
      <c r="J100" s="165">
        <v>15</v>
      </c>
      <c r="K100" s="165">
        <v>13</v>
      </c>
      <c r="L100" s="166">
        <v>855.59</v>
      </c>
      <c r="M100" s="164">
        <v>747.7</v>
      </c>
      <c r="N100" s="165">
        <v>92.889999999999986</v>
      </c>
      <c r="O100" s="165">
        <v>15</v>
      </c>
      <c r="P100" s="166">
        <v>855.59</v>
      </c>
      <c r="Q100" s="164">
        <v>21</v>
      </c>
      <c r="R100" s="165">
        <v>646</v>
      </c>
      <c r="S100" s="165">
        <v>731.8</v>
      </c>
      <c r="T100" s="165">
        <v>94.59</v>
      </c>
      <c r="U100" s="165">
        <v>15</v>
      </c>
      <c r="V100" s="165">
        <v>7</v>
      </c>
      <c r="W100" s="192">
        <v>841.39</v>
      </c>
      <c r="X100" s="201">
        <f t="shared" si="2"/>
        <v>-14.200000000000045</v>
      </c>
      <c r="Z100" s="204">
        <f t="shared" si="3"/>
        <v>-14.200000000000045</v>
      </c>
    </row>
    <row r="101" spans="1:26" ht="20.149999999999999" customHeight="1" x14ac:dyDescent="0.35">
      <c r="A101" s="107" t="s">
        <v>308</v>
      </c>
      <c r="B101" s="106" t="s">
        <v>309</v>
      </c>
      <c r="C101" s="131" t="s">
        <v>27</v>
      </c>
      <c r="D101" s="115" t="s">
        <v>310</v>
      </c>
      <c r="E101" s="121" t="s">
        <v>311</v>
      </c>
      <c r="F101" s="164">
        <v>7</v>
      </c>
      <c r="G101" s="165">
        <v>186</v>
      </c>
      <c r="H101" s="165">
        <v>247.21999999999997</v>
      </c>
      <c r="I101" s="165">
        <v>45.49</v>
      </c>
      <c r="J101" s="165">
        <v>3</v>
      </c>
      <c r="K101" s="165">
        <v>0</v>
      </c>
      <c r="L101" s="166">
        <v>295.70999999999998</v>
      </c>
      <c r="M101" s="164">
        <v>249.99999999999997</v>
      </c>
      <c r="N101" s="165">
        <v>42.71</v>
      </c>
      <c r="O101" s="165">
        <v>3</v>
      </c>
      <c r="P101" s="166">
        <v>295.70999999999998</v>
      </c>
      <c r="Q101" s="164">
        <v>7</v>
      </c>
      <c r="R101" s="165">
        <v>189</v>
      </c>
      <c r="S101" s="165">
        <v>249.18</v>
      </c>
      <c r="T101" s="165">
        <v>44.2</v>
      </c>
      <c r="U101" s="165">
        <v>3</v>
      </c>
      <c r="V101" s="165">
        <v>0</v>
      </c>
      <c r="W101" s="192">
        <v>296.38</v>
      </c>
      <c r="X101" s="201">
        <f t="shared" si="2"/>
        <v>0.67000000000001592</v>
      </c>
      <c r="Z101" s="204">
        <f t="shared" si="3"/>
        <v>0.67000000000001592</v>
      </c>
    </row>
    <row r="102" spans="1:26" ht="20.149999999999999" customHeight="1" x14ac:dyDescent="0.35">
      <c r="A102" s="107" t="s">
        <v>308</v>
      </c>
      <c r="B102" s="106" t="s">
        <v>308</v>
      </c>
      <c r="C102" s="131" t="s">
        <v>49</v>
      </c>
      <c r="D102" s="115" t="s">
        <v>312</v>
      </c>
      <c r="E102" s="121" t="s">
        <v>311</v>
      </c>
      <c r="F102" s="164">
        <v>19</v>
      </c>
      <c r="G102" s="165">
        <v>627</v>
      </c>
      <c r="H102" s="165">
        <v>656.87</v>
      </c>
      <c r="I102" s="165">
        <v>89.58</v>
      </c>
      <c r="J102" s="165">
        <v>9</v>
      </c>
      <c r="K102" s="165">
        <v>0</v>
      </c>
      <c r="L102" s="166">
        <v>755.45</v>
      </c>
      <c r="M102" s="164">
        <v>679.8</v>
      </c>
      <c r="N102" s="165">
        <v>76.72</v>
      </c>
      <c r="O102" s="165">
        <v>9</v>
      </c>
      <c r="P102" s="166">
        <v>765.5200000000001</v>
      </c>
      <c r="Q102" s="164">
        <v>19</v>
      </c>
      <c r="R102" s="165">
        <v>638</v>
      </c>
      <c r="S102" s="165">
        <v>666.08999999999992</v>
      </c>
      <c r="T102" s="165">
        <v>82.93</v>
      </c>
      <c r="U102" s="165">
        <v>9</v>
      </c>
      <c r="V102" s="165">
        <v>0</v>
      </c>
      <c r="W102" s="192">
        <v>758.02</v>
      </c>
      <c r="X102" s="201">
        <f t="shared" si="2"/>
        <v>2.5699999999999363</v>
      </c>
      <c r="Z102" s="204">
        <f t="shared" si="3"/>
        <v>-7.5000000000001137</v>
      </c>
    </row>
    <row r="103" spans="1:26" ht="20.149999999999999" customHeight="1" x14ac:dyDescent="0.35">
      <c r="A103" s="107" t="s">
        <v>386</v>
      </c>
      <c r="B103" s="106" t="s">
        <v>386</v>
      </c>
      <c r="C103" s="131" t="s">
        <v>49</v>
      </c>
      <c r="D103" s="115" t="s">
        <v>387</v>
      </c>
      <c r="E103" s="121" t="s">
        <v>388</v>
      </c>
      <c r="F103" s="164">
        <v>72</v>
      </c>
      <c r="G103" s="165">
        <v>2128</v>
      </c>
      <c r="H103" s="165">
        <v>2634.3000000000006</v>
      </c>
      <c r="I103" s="165">
        <v>439.91</v>
      </c>
      <c r="J103" s="165">
        <v>40</v>
      </c>
      <c r="K103" s="165">
        <v>6</v>
      </c>
      <c r="L103" s="166">
        <v>3114.2100000000005</v>
      </c>
      <c r="M103" s="164">
        <v>2622.4500000000007</v>
      </c>
      <c r="N103" s="165">
        <v>471.74</v>
      </c>
      <c r="O103" s="165">
        <v>40</v>
      </c>
      <c r="P103" s="166">
        <v>3134.1900000000005</v>
      </c>
      <c r="Q103" s="164">
        <v>72</v>
      </c>
      <c r="R103" s="165">
        <v>2145</v>
      </c>
      <c r="S103" s="165">
        <v>2647.8199999999997</v>
      </c>
      <c r="T103" s="165">
        <v>459.09</v>
      </c>
      <c r="U103" s="165">
        <v>40</v>
      </c>
      <c r="V103" s="165">
        <v>6</v>
      </c>
      <c r="W103" s="192">
        <v>3146.91</v>
      </c>
      <c r="X103" s="201">
        <f t="shared" si="2"/>
        <v>32.699999999999363</v>
      </c>
      <c r="Z103" s="204">
        <f t="shared" si="3"/>
        <v>12.719999999999345</v>
      </c>
    </row>
    <row r="104" spans="1:26" ht="20.149999999999999" customHeight="1" x14ac:dyDescent="0.35">
      <c r="A104" s="107" t="s">
        <v>315</v>
      </c>
      <c r="B104" s="106" t="s">
        <v>315</v>
      </c>
      <c r="C104" s="131" t="s">
        <v>49</v>
      </c>
      <c r="D104" s="115" t="s">
        <v>316</v>
      </c>
      <c r="E104" s="121" t="s">
        <v>317</v>
      </c>
      <c r="F104" s="164">
        <v>39</v>
      </c>
      <c r="G104" s="165">
        <v>1140</v>
      </c>
      <c r="H104" s="165">
        <v>1364.0900000000001</v>
      </c>
      <c r="I104" s="165">
        <v>253.84</v>
      </c>
      <c r="J104" s="165">
        <v>12</v>
      </c>
      <c r="K104" s="165">
        <v>0</v>
      </c>
      <c r="L104" s="166">
        <v>1629.93</v>
      </c>
      <c r="M104" s="164">
        <v>1417.6000000000001</v>
      </c>
      <c r="N104" s="165">
        <v>261.33</v>
      </c>
      <c r="O104" s="165">
        <v>12</v>
      </c>
      <c r="P104" s="166">
        <v>1690.93</v>
      </c>
      <c r="Q104" s="164">
        <v>41</v>
      </c>
      <c r="R104" s="165">
        <v>1206</v>
      </c>
      <c r="S104" s="165">
        <v>1452.2200000000003</v>
      </c>
      <c r="T104" s="165">
        <v>268.88</v>
      </c>
      <c r="U104" s="165">
        <v>12</v>
      </c>
      <c r="V104" s="165">
        <v>0</v>
      </c>
      <c r="W104" s="192">
        <v>1733.1000000000004</v>
      </c>
      <c r="X104" s="201">
        <f t="shared" si="2"/>
        <v>103.1700000000003</v>
      </c>
      <c r="Z104" s="204">
        <f t="shared" si="3"/>
        <v>42.1700000000003</v>
      </c>
    </row>
    <row r="105" spans="1:26" ht="20.149999999999999" customHeight="1" x14ac:dyDescent="0.35">
      <c r="A105" s="107" t="s">
        <v>265</v>
      </c>
      <c r="B105" s="106" t="s">
        <v>265</v>
      </c>
      <c r="C105" s="131" t="s">
        <v>81</v>
      </c>
      <c r="D105" s="115" t="s">
        <v>266</v>
      </c>
      <c r="E105" s="121" t="s">
        <v>267</v>
      </c>
      <c r="F105" s="164">
        <v>28</v>
      </c>
      <c r="G105" s="165">
        <v>502</v>
      </c>
      <c r="H105" s="165">
        <v>933.72</v>
      </c>
      <c r="I105" s="165">
        <v>172.98</v>
      </c>
      <c r="J105" s="165">
        <v>19</v>
      </c>
      <c r="K105" s="165">
        <v>8</v>
      </c>
      <c r="L105" s="166">
        <v>1125.7</v>
      </c>
      <c r="M105" s="164">
        <v>961</v>
      </c>
      <c r="N105" s="165">
        <v>163.69999999999999</v>
      </c>
      <c r="O105" s="165">
        <v>19</v>
      </c>
      <c r="P105" s="166">
        <v>1143.7</v>
      </c>
      <c r="Q105" s="164">
        <v>28</v>
      </c>
      <c r="R105" s="165">
        <v>511</v>
      </c>
      <c r="S105" s="165">
        <v>963.60000000000014</v>
      </c>
      <c r="T105" s="165">
        <v>171.22</v>
      </c>
      <c r="U105" s="165">
        <v>19</v>
      </c>
      <c r="V105" s="165">
        <v>8</v>
      </c>
      <c r="W105" s="192">
        <v>1153.8200000000002</v>
      </c>
      <c r="X105" s="201">
        <f t="shared" si="2"/>
        <v>28.120000000000118</v>
      </c>
      <c r="Z105" s="204">
        <f t="shared" si="3"/>
        <v>10.120000000000118</v>
      </c>
    </row>
    <row r="106" spans="1:26" ht="20.149999999999999" customHeight="1" x14ac:dyDescent="0.35">
      <c r="A106" s="107" t="s">
        <v>279</v>
      </c>
      <c r="B106" s="106" t="s">
        <v>279</v>
      </c>
      <c r="C106" s="131" t="s">
        <v>55</v>
      </c>
      <c r="D106" s="115" t="s">
        <v>253</v>
      </c>
      <c r="E106" s="121" t="s">
        <v>267</v>
      </c>
      <c r="F106" s="164">
        <v>16</v>
      </c>
      <c r="G106" s="165">
        <v>388</v>
      </c>
      <c r="H106" s="165">
        <v>636.16</v>
      </c>
      <c r="I106" s="165">
        <v>97.11</v>
      </c>
      <c r="J106" s="165">
        <v>13</v>
      </c>
      <c r="K106" s="165">
        <v>12</v>
      </c>
      <c r="L106" s="166">
        <v>746.27</v>
      </c>
      <c r="M106" s="164">
        <v>607</v>
      </c>
      <c r="N106" s="165">
        <v>126.27</v>
      </c>
      <c r="O106" s="165">
        <v>13</v>
      </c>
      <c r="P106" s="166">
        <v>746.27</v>
      </c>
      <c r="Q106" s="164">
        <v>16</v>
      </c>
      <c r="R106" s="165">
        <v>401</v>
      </c>
      <c r="S106" s="165">
        <v>626.86</v>
      </c>
      <c r="T106" s="165">
        <v>112.62</v>
      </c>
      <c r="U106" s="165">
        <v>13</v>
      </c>
      <c r="V106" s="165">
        <v>12</v>
      </c>
      <c r="W106" s="192">
        <v>752.48</v>
      </c>
      <c r="X106" s="201">
        <f t="shared" si="2"/>
        <v>6.2100000000000364</v>
      </c>
      <c r="Z106" s="204">
        <f t="shared" si="3"/>
        <v>6.2100000000000364</v>
      </c>
    </row>
    <row r="107" spans="1:26" ht="20.149999999999999" customHeight="1" x14ac:dyDescent="0.35">
      <c r="A107" s="107" t="s">
        <v>233</v>
      </c>
      <c r="B107" s="106" t="s">
        <v>233</v>
      </c>
      <c r="C107" s="131" t="s">
        <v>49</v>
      </c>
      <c r="D107" s="115" t="s">
        <v>234</v>
      </c>
      <c r="E107" s="121" t="s">
        <v>235</v>
      </c>
      <c r="F107" s="164">
        <v>35</v>
      </c>
      <c r="G107" s="165">
        <v>1131</v>
      </c>
      <c r="H107" s="165">
        <v>1213.3200000000002</v>
      </c>
      <c r="I107" s="165">
        <v>301.36</v>
      </c>
      <c r="J107" s="165">
        <v>30</v>
      </c>
      <c r="K107" s="165">
        <v>22</v>
      </c>
      <c r="L107" s="166">
        <v>1544.6800000000003</v>
      </c>
      <c r="M107" s="164">
        <v>1231.1500000000001</v>
      </c>
      <c r="N107" s="165">
        <v>286.53000000000003</v>
      </c>
      <c r="O107" s="165">
        <v>27</v>
      </c>
      <c r="P107" s="166">
        <v>1544.6800000000003</v>
      </c>
      <c r="Q107" s="164">
        <v>34</v>
      </c>
      <c r="R107" s="165">
        <v>1091</v>
      </c>
      <c r="S107" s="165">
        <v>1171.8</v>
      </c>
      <c r="T107" s="165">
        <v>282.44</v>
      </c>
      <c r="U107" s="165">
        <v>30</v>
      </c>
      <c r="V107" s="165">
        <v>14</v>
      </c>
      <c r="W107" s="192">
        <v>1484.24</v>
      </c>
      <c r="X107" s="201">
        <f t="shared" si="2"/>
        <v>-60.440000000000282</v>
      </c>
      <c r="Z107" s="204">
        <f t="shared" si="3"/>
        <v>-60.440000000000282</v>
      </c>
    </row>
    <row r="108" spans="1:26" ht="20.149999999999999" customHeight="1" x14ac:dyDescent="0.35">
      <c r="A108" s="107" t="s">
        <v>275</v>
      </c>
      <c r="B108" s="106" t="s">
        <v>275</v>
      </c>
      <c r="C108" s="131" t="s">
        <v>49</v>
      </c>
      <c r="D108" s="115" t="s">
        <v>276</v>
      </c>
      <c r="E108" s="121" t="s">
        <v>235</v>
      </c>
      <c r="F108" s="164">
        <v>24</v>
      </c>
      <c r="G108" s="165">
        <v>663</v>
      </c>
      <c r="H108" s="165">
        <v>911.65000000000009</v>
      </c>
      <c r="I108" s="165">
        <v>213.71</v>
      </c>
      <c r="J108" s="165">
        <v>14</v>
      </c>
      <c r="K108" s="165">
        <v>6</v>
      </c>
      <c r="L108" s="166">
        <v>1139.3600000000001</v>
      </c>
      <c r="M108" s="164">
        <v>919.60000000000014</v>
      </c>
      <c r="N108" s="165">
        <v>213.76</v>
      </c>
      <c r="O108" s="165">
        <v>14</v>
      </c>
      <c r="P108" s="166">
        <v>1147.3600000000001</v>
      </c>
      <c r="Q108" s="164">
        <v>25</v>
      </c>
      <c r="R108" s="165">
        <v>697</v>
      </c>
      <c r="S108" s="165">
        <v>943.32</v>
      </c>
      <c r="T108" s="165">
        <v>220.1</v>
      </c>
      <c r="U108" s="165">
        <v>14</v>
      </c>
      <c r="V108" s="165">
        <v>3</v>
      </c>
      <c r="W108" s="192">
        <v>1177.42</v>
      </c>
      <c r="X108" s="201">
        <f t="shared" si="2"/>
        <v>38.059999999999945</v>
      </c>
      <c r="Z108" s="204">
        <f t="shared" si="3"/>
        <v>30.059999999999945</v>
      </c>
    </row>
    <row r="109" spans="1:26" ht="20.149999999999999" customHeight="1" x14ac:dyDescent="0.35">
      <c r="A109" s="107" t="s">
        <v>300</v>
      </c>
      <c r="B109" s="106" t="s">
        <v>300</v>
      </c>
      <c r="C109" s="131" t="s">
        <v>49</v>
      </c>
      <c r="D109" s="115" t="s">
        <v>301</v>
      </c>
      <c r="E109" s="121" t="s">
        <v>235</v>
      </c>
      <c r="F109" s="164">
        <v>29</v>
      </c>
      <c r="G109" s="165">
        <v>914</v>
      </c>
      <c r="H109" s="165">
        <v>1033.82</v>
      </c>
      <c r="I109" s="165">
        <v>141.46</v>
      </c>
      <c r="J109" s="165">
        <v>12</v>
      </c>
      <c r="K109" s="165">
        <v>21</v>
      </c>
      <c r="L109" s="166">
        <v>1187.28</v>
      </c>
      <c r="M109" s="164">
        <v>1036.05</v>
      </c>
      <c r="N109" s="165">
        <v>152.73000000000002</v>
      </c>
      <c r="O109" s="165">
        <v>15.25</v>
      </c>
      <c r="P109" s="166">
        <v>1204.03</v>
      </c>
      <c r="Q109" s="164">
        <v>30</v>
      </c>
      <c r="R109" s="165">
        <v>949</v>
      </c>
      <c r="S109" s="165">
        <v>1047.99</v>
      </c>
      <c r="T109" s="165">
        <v>148.66</v>
      </c>
      <c r="U109" s="165">
        <v>12</v>
      </c>
      <c r="V109" s="165">
        <v>14</v>
      </c>
      <c r="W109" s="192">
        <v>1208.6500000000001</v>
      </c>
      <c r="X109" s="201">
        <f t="shared" si="2"/>
        <v>21.370000000000118</v>
      </c>
      <c r="Z109" s="204">
        <f t="shared" si="3"/>
        <v>4.6200000000001182</v>
      </c>
    </row>
    <row r="110" spans="1:26" ht="20.149999999999999" customHeight="1" x14ac:dyDescent="0.35">
      <c r="A110" s="107" t="s">
        <v>291</v>
      </c>
      <c r="B110" s="106" t="s">
        <v>291</v>
      </c>
      <c r="C110" s="131" t="s">
        <v>49</v>
      </c>
      <c r="D110" s="115" t="s">
        <v>292</v>
      </c>
      <c r="E110" s="121" t="s">
        <v>235</v>
      </c>
      <c r="F110" s="164">
        <v>32</v>
      </c>
      <c r="G110" s="165">
        <v>1051</v>
      </c>
      <c r="H110" s="165">
        <v>1032.46</v>
      </c>
      <c r="I110" s="165">
        <v>143.03</v>
      </c>
      <c r="J110" s="165">
        <v>17.5</v>
      </c>
      <c r="K110" s="165">
        <v>0</v>
      </c>
      <c r="L110" s="166">
        <v>1192.99</v>
      </c>
      <c r="M110" s="164">
        <v>1026</v>
      </c>
      <c r="N110" s="165">
        <v>170.05</v>
      </c>
      <c r="O110" s="165">
        <v>11.5</v>
      </c>
      <c r="P110" s="166">
        <v>1207.55</v>
      </c>
      <c r="Q110" s="164">
        <v>32</v>
      </c>
      <c r="R110" s="165">
        <v>1066</v>
      </c>
      <c r="S110" s="165">
        <v>1020.06</v>
      </c>
      <c r="T110" s="165">
        <v>155.53</v>
      </c>
      <c r="U110" s="165">
        <v>17.5</v>
      </c>
      <c r="V110" s="165">
        <v>0</v>
      </c>
      <c r="W110" s="192">
        <v>1193.0899999999999</v>
      </c>
      <c r="X110" s="201">
        <f t="shared" si="2"/>
        <v>9.9999999999909051E-2</v>
      </c>
      <c r="Z110" s="204">
        <f t="shared" si="3"/>
        <v>-14.460000000000036</v>
      </c>
    </row>
    <row r="111" spans="1:26" ht="20.149999999999999" customHeight="1" x14ac:dyDescent="0.35">
      <c r="A111" s="107" t="s">
        <v>275</v>
      </c>
      <c r="B111" s="106" t="s">
        <v>277</v>
      </c>
      <c r="C111" s="131" t="s">
        <v>27</v>
      </c>
      <c r="D111" s="115" t="s">
        <v>278</v>
      </c>
      <c r="E111" s="121" t="s">
        <v>235</v>
      </c>
      <c r="F111" s="164">
        <v>17</v>
      </c>
      <c r="G111" s="165">
        <v>405</v>
      </c>
      <c r="H111" s="165">
        <v>693.19</v>
      </c>
      <c r="I111" s="165">
        <v>107.02</v>
      </c>
      <c r="J111" s="165">
        <v>8</v>
      </c>
      <c r="K111" s="165">
        <v>0</v>
      </c>
      <c r="L111" s="166">
        <v>808.21</v>
      </c>
      <c r="M111" s="164">
        <v>641.70000000000005</v>
      </c>
      <c r="N111" s="165">
        <v>153.70999999999998</v>
      </c>
      <c r="O111" s="165">
        <v>8</v>
      </c>
      <c r="P111" s="166">
        <v>803.41000000000008</v>
      </c>
      <c r="Q111" s="164">
        <v>17</v>
      </c>
      <c r="R111" s="165">
        <v>408</v>
      </c>
      <c r="S111" s="165">
        <v>678.97</v>
      </c>
      <c r="T111" s="165">
        <v>132.68</v>
      </c>
      <c r="U111" s="165">
        <v>8</v>
      </c>
      <c r="V111" s="165">
        <v>3</v>
      </c>
      <c r="W111" s="192">
        <v>819.65000000000009</v>
      </c>
      <c r="X111" s="201">
        <f t="shared" si="2"/>
        <v>11.440000000000055</v>
      </c>
      <c r="Z111" s="204">
        <f t="shared" si="3"/>
        <v>16.240000000000009</v>
      </c>
    </row>
    <row r="112" spans="1:26" ht="20.149999999999999" customHeight="1" x14ac:dyDescent="0.35">
      <c r="A112" s="107" t="s">
        <v>300</v>
      </c>
      <c r="B112" s="106" t="s">
        <v>302</v>
      </c>
      <c r="C112" s="131" t="s">
        <v>27</v>
      </c>
      <c r="D112" s="115" t="s">
        <v>303</v>
      </c>
      <c r="E112" s="121" t="s">
        <v>235</v>
      </c>
      <c r="F112" s="164">
        <v>12</v>
      </c>
      <c r="G112" s="165">
        <v>306</v>
      </c>
      <c r="H112" s="165">
        <v>432.47</v>
      </c>
      <c r="I112" s="165">
        <v>80.53</v>
      </c>
      <c r="J112" s="165">
        <v>13</v>
      </c>
      <c r="K112" s="165">
        <v>0</v>
      </c>
      <c r="L112" s="166">
        <v>526</v>
      </c>
      <c r="M112" s="164">
        <v>453.5</v>
      </c>
      <c r="N112" s="165">
        <v>80</v>
      </c>
      <c r="O112" s="165">
        <v>9.75</v>
      </c>
      <c r="P112" s="166">
        <v>543.25</v>
      </c>
      <c r="Q112" s="164">
        <v>12</v>
      </c>
      <c r="R112" s="165">
        <v>312</v>
      </c>
      <c r="S112" s="165">
        <v>446.66999999999996</v>
      </c>
      <c r="T112" s="165">
        <v>81.23</v>
      </c>
      <c r="U112" s="165">
        <v>13</v>
      </c>
      <c r="V112" s="165">
        <v>7</v>
      </c>
      <c r="W112" s="192">
        <v>540.9</v>
      </c>
      <c r="X112" s="201">
        <f t="shared" si="2"/>
        <v>14.899999999999977</v>
      </c>
      <c r="Z112" s="204">
        <f t="shared" si="3"/>
        <v>-2.3500000000000227</v>
      </c>
    </row>
    <row r="113" spans="1:26" ht="20.149999999999999" customHeight="1" x14ac:dyDescent="0.35">
      <c r="A113" s="107" t="s">
        <v>291</v>
      </c>
      <c r="B113" s="106" t="s">
        <v>293</v>
      </c>
      <c r="C113" s="131" t="s">
        <v>27</v>
      </c>
      <c r="D113" s="115" t="s">
        <v>294</v>
      </c>
      <c r="E113" s="121" t="s">
        <v>235</v>
      </c>
      <c r="F113" s="164">
        <v>13</v>
      </c>
      <c r="G113" s="165">
        <v>320</v>
      </c>
      <c r="H113" s="165">
        <v>503.84999999999997</v>
      </c>
      <c r="I113" s="165">
        <v>95.42</v>
      </c>
      <c r="J113" s="165">
        <v>7.5</v>
      </c>
      <c r="K113" s="165">
        <v>0</v>
      </c>
      <c r="L113" s="166">
        <v>606.77</v>
      </c>
      <c r="M113" s="164">
        <v>499.99999999999994</v>
      </c>
      <c r="N113" s="165">
        <v>101.08</v>
      </c>
      <c r="O113" s="165">
        <v>3.5</v>
      </c>
      <c r="P113" s="166">
        <v>604.57999999999993</v>
      </c>
      <c r="Q113" s="164">
        <v>14</v>
      </c>
      <c r="R113" s="165">
        <v>323</v>
      </c>
      <c r="S113" s="165">
        <v>514.02</v>
      </c>
      <c r="T113" s="165">
        <v>100.99</v>
      </c>
      <c r="U113" s="165">
        <v>7.5</v>
      </c>
      <c r="V113" s="165">
        <v>0</v>
      </c>
      <c r="W113" s="192">
        <v>622.51</v>
      </c>
      <c r="X113" s="201">
        <f t="shared" si="2"/>
        <v>15.740000000000009</v>
      </c>
      <c r="Z113" s="204">
        <f t="shared" si="3"/>
        <v>17.930000000000064</v>
      </c>
    </row>
    <row r="114" spans="1:26" ht="20.149999999999999" customHeight="1" x14ac:dyDescent="0.35">
      <c r="A114" s="107" t="s">
        <v>233</v>
      </c>
      <c r="B114" s="106" t="s">
        <v>236</v>
      </c>
      <c r="C114" s="131" t="s">
        <v>27</v>
      </c>
      <c r="D114" s="115" t="s">
        <v>237</v>
      </c>
      <c r="E114" s="121" t="s">
        <v>235</v>
      </c>
      <c r="F114" s="164">
        <v>17</v>
      </c>
      <c r="G114" s="165">
        <v>419</v>
      </c>
      <c r="H114" s="165">
        <v>571.82999999999993</v>
      </c>
      <c r="I114" s="165">
        <v>87.35</v>
      </c>
      <c r="J114" s="165">
        <v>1</v>
      </c>
      <c r="K114" s="165">
        <v>0</v>
      </c>
      <c r="L114" s="166">
        <v>660.18</v>
      </c>
      <c r="M114" s="164">
        <v>573.99999999999989</v>
      </c>
      <c r="N114" s="165">
        <v>90.179999999999993</v>
      </c>
      <c r="O114" s="165">
        <v>4</v>
      </c>
      <c r="P114" s="166">
        <v>668.18</v>
      </c>
      <c r="Q114" s="164">
        <v>17</v>
      </c>
      <c r="R114" s="165">
        <v>428</v>
      </c>
      <c r="S114" s="165">
        <v>589.68999999999994</v>
      </c>
      <c r="T114" s="165">
        <v>91.11</v>
      </c>
      <c r="U114" s="165">
        <v>1</v>
      </c>
      <c r="V114" s="165">
        <v>8</v>
      </c>
      <c r="W114" s="192">
        <v>681.8</v>
      </c>
      <c r="X114" s="201">
        <f t="shared" si="2"/>
        <v>21.620000000000005</v>
      </c>
      <c r="Z114" s="204">
        <f t="shared" si="3"/>
        <v>13.620000000000005</v>
      </c>
    </row>
    <row r="115" spans="1:26" ht="20.149999999999999" customHeight="1" x14ac:dyDescent="0.35">
      <c r="A115" s="107" t="s">
        <v>381</v>
      </c>
      <c r="B115" s="106" t="s">
        <v>381</v>
      </c>
      <c r="C115" s="131" t="s">
        <v>55</v>
      </c>
      <c r="D115" s="115" t="s">
        <v>382</v>
      </c>
      <c r="E115" s="121" t="s">
        <v>383</v>
      </c>
      <c r="F115" s="164">
        <v>14</v>
      </c>
      <c r="G115" s="165">
        <v>291</v>
      </c>
      <c r="H115" s="165">
        <v>493.96999999999997</v>
      </c>
      <c r="I115" s="165">
        <v>71.33</v>
      </c>
      <c r="J115" s="165">
        <v>11</v>
      </c>
      <c r="K115" s="165">
        <v>8</v>
      </c>
      <c r="L115" s="166">
        <v>576.29999999999995</v>
      </c>
      <c r="M115" s="164">
        <v>516</v>
      </c>
      <c r="N115" s="165">
        <v>93.9</v>
      </c>
      <c r="O115" s="165">
        <v>11</v>
      </c>
      <c r="P115" s="166">
        <v>620.9</v>
      </c>
      <c r="Q115" s="164">
        <v>15</v>
      </c>
      <c r="R115" s="165">
        <v>354</v>
      </c>
      <c r="S115" s="165">
        <v>564.72</v>
      </c>
      <c r="T115" s="165">
        <v>91.78</v>
      </c>
      <c r="U115" s="165">
        <v>11</v>
      </c>
      <c r="V115" s="165">
        <v>8</v>
      </c>
      <c r="W115" s="192">
        <v>667.5</v>
      </c>
      <c r="X115" s="201">
        <f t="shared" si="2"/>
        <v>91.200000000000045</v>
      </c>
      <c r="Z115" s="204">
        <f t="shared" si="3"/>
        <v>46.600000000000023</v>
      </c>
    </row>
    <row r="116" spans="1:26" ht="20.149999999999999" customHeight="1" x14ac:dyDescent="0.35">
      <c r="A116" s="107" t="s">
        <v>384</v>
      </c>
      <c r="B116" s="106" t="s">
        <v>384</v>
      </c>
      <c r="C116" s="131" t="s">
        <v>30</v>
      </c>
      <c r="D116" s="115" t="s">
        <v>385</v>
      </c>
      <c r="E116" s="121" t="s">
        <v>383</v>
      </c>
      <c r="F116" s="164">
        <v>32</v>
      </c>
      <c r="G116" s="165">
        <v>1001</v>
      </c>
      <c r="H116" s="165">
        <v>1113.1599999999999</v>
      </c>
      <c r="I116" s="165">
        <v>184.14</v>
      </c>
      <c r="J116" s="165">
        <v>26</v>
      </c>
      <c r="K116" s="165">
        <v>0</v>
      </c>
      <c r="L116" s="166">
        <v>1323.2999999999997</v>
      </c>
      <c r="M116" s="164">
        <v>1110.3999999999999</v>
      </c>
      <c r="N116" s="165">
        <v>193.89999999999998</v>
      </c>
      <c r="O116" s="165">
        <v>26</v>
      </c>
      <c r="P116" s="166">
        <v>1330.2999999999997</v>
      </c>
      <c r="Q116" s="164">
        <v>32</v>
      </c>
      <c r="R116" s="165">
        <v>1023</v>
      </c>
      <c r="S116" s="165">
        <v>1121.58</v>
      </c>
      <c r="T116" s="165">
        <v>190.63</v>
      </c>
      <c r="U116" s="165">
        <v>26</v>
      </c>
      <c r="V116" s="165">
        <v>0</v>
      </c>
      <c r="W116" s="192">
        <v>1338.21</v>
      </c>
      <c r="X116" s="201">
        <f t="shared" si="2"/>
        <v>14.910000000000309</v>
      </c>
      <c r="Z116" s="204">
        <f t="shared" si="3"/>
        <v>7.9100000000003092</v>
      </c>
    </row>
    <row r="117" spans="1:26" ht="20.149999999999999" customHeight="1" x14ac:dyDescent="0.35">
      <c r="A117" s="107" t="s">
        <v>284</v>
      </c>
      <c r="B117" s="106" t="s">
        <v>284</v>
      </c>
      <c r="C117" s="131" t="s">
        <v>49</v>
      </c>
      <c r="D117" s="115" t="s">
        <v>285</v>
      </c>
      <c r="E117" s="121" t="s">
        <v>286</v>
      </c>
      <c r="F117" s="164">
        <v>36</v>
      </c>
      <c r="G117" s="165">
        <v>1235</v>
      </c>
      <c r="H117" s="165">
        <v>1277.44</v>
      </c>
      <c r="I117" s="165">
        <v>151.51</v>
      </c>
      <c r="J117" s="165">
        <v>21</v>
      </c>
      <c r="K117" s="165">
        <v>0</v>
      </c>
      <c r="L117" s="166">
        <v>1449.95</v>
      </c>
      <c r="M117" s="164">
        <v>1276.3</v>
      </c>
      <c r="N117" s="165">
        <v>116.14999999999999</v>
      </c>
      <c r="O117" s="165">
        <v>11.25</v>
      </c>
      <c r="P117" s="166">
        <v>1403.7</v>
      </c>
      <c r="Q117" s="164">
        <v>34</v>
      </c>
      <c r="R117" s="165">
        <v>1165</v>
      </c>
      <c r="S117" s="165">
        <v>1224.17</v>
      </c>
      <c r="T117" s="165">
        <v>128.61000000000001</v>
      </c>
      <c r="U117" s="165">
        <v>21</v>
      </c>
      <c r="V117" s="165">
        <v>0</v>
      </c>
      <c r="W117" s="192">
        <v>1373.7800000000002</v>
      </c>
      <c r="X117" s="201">
        <f t="shared" si="2"/>
        <v>-76.169999999999845</v>
      </c>
      <c r="Z117" s="204">
        <f t="shared" si="3"/>
        <v>-29.919999999999845</v>
      </c>
    </row>
    <row r="118" spans="1:26" ht="20.149999999999999" customHeight="1" x14ac:dyDescent="0.35">
      <c r="A118" s="107" t="s">
        <v>284</v>
      </c>
      <c r="B118" s="106" t="s">
        <v>287</v>
      </c>
      <c r="C118" s="131" t="s">
        <v>27</v>
      </c>
      <c r="D118" s="115" t="s">
        <v>288</v>
      </c>
      <c r="E118" s="121" t="s">
        <v>286</v>
      </c>
      <c r="F118" s="164">
        <v>15</v>
      </c>
      <c r="G118" s="165">
        <v>375</v>
      </c>
      <c r="H118" s="165">
        <v>637.89</v>
      </c>
      <c r="I118" s="165">
        <v>55.11</v>
      </c>
      <c r="J118" s="165">
        <v>3</v>
      </c>
      <c r="K118" s="165">
        <v>0</v>
      </c>
      <c r="L118" s="166">
        <v>696</v>
      </c>
      <c r="M118" s="164">
        <v>602.66999999999996</v>
      </c>
      <c r="N118" s="165">
        <v>91</v>
      </c>
      <c r="O118" s="165">
        <v>12.75</v>
      </c>
      <c r="P118" s="166">
        <v>706.42</v>
      </c>
      <c r="Q118" s="164">
        <v>15</v>
      </c>
      <c r="R118" s="165">
        <v>390</v>
      </c>
      <c r="S118" s="165">
        <v>629.58000000000004</v>
      </c>
      <c r="T118" s="165">
        <v>73.42</v>
      </c>
      <c r="U118" s="165">
        <v>3</v>
      </c>
      <c r="V118" s="165">
        <v>0</v>
      </c>
      <c r="W118" s="192">
        <v>706</v>
      </c>
      <c r="X118" s="201">
        <f t="shared" si="2"/>
        <v>10</v>
      </c>
      <c r="Z118" s="204">
        <f t="shared" si="3"/>
        <v>-0.41999999999995907</v>
      </c>
    </row>
    <row r="119" spans="1:26" ht="20.149999999999999" customHeight="1" x14ac:dyDescent="0.35">
      <c r="A119" s="107" t="s">
        <v>259</v>
      </c>
      <c r="B119" s="106" t="s">
        <v>262</v>
      </c>
      <c r="C119" s="131" t="s">
        <v>263</v>
      </c>
      <c r="D119" s="115" t="s">
        <v>264</v>
      </c>
      <c r="E119" s="121" t="s">
        <v>261</v>
      </c>
      <c r="F119" s="164">
        <v>0</v>
      </c>
      <c r="G119" s="165">
        <v>0</v>
      </c>
      <c r="H119" s="165">
        <v>161</v>
      </c>
      <c r="I119" s="165">
        <v>22</v>
      </c>
      <c r="J119" s="165">
        <v>0</v>
      </c>
      <c r="K119" s="165">
        <v>0</v>
      </c>
      <c r="L119" s="166">
        <v>183</v>
      </c>
      <c r="M119" s="164">
        <v>161</v>
      </c>
      <c r="N119" s="165">
        <v>22</v>
      </c>
      <c r="O119" s="165">
        <v>0</v>
      </c>
      <c r="P119" s="166">
        <v>183</v>
      </c>
      <c r="Q119" s="164">
        <v>0</v>
      </c>
      <c r="R119" s="165">
        <v>0</v>
      </c>
      <c r="S119" s="165">
        <v>161</v>
      </c>
      <c r="T119" s="165">
        <v>22</v>
      </c>
      <c r="U119" s="165">
        <v>0</v>
      </c>
      <c r="V119" s="165">
        <v>0</v>
      </c>
      <c r="W119" s="192">
        <v>183</v>
      </c>
      <c r="X119" s="201">
        <f t="shared" si="2"/>
        <v>0</v>
      </c>
      <c r="Z119" s="204">
        <f t="shared" si="3"/>
        <v>0</v>
      </c>
    </row>
    <row r="120" spans="1:26" ht="20.149999999999999" customHeight="1" x14ac:dyDescent="0.35">
      <c r="A120" s="107" t="s">
        <v>259</v>
      </c>
      <c r="B120" s="106" t="s">
        <v>259</v>
      </c>
      <c r="C120" s="131" t="s">
        <v>55</v>
      </c>
      <c r="D120" s="115" t="s">
        <v>260</v>
      </c>
      <c r="E120" s="121" t="s">
        <v>261</v>
      </c>
      <c r="F120" s="164">
        <v>16</v>
      </c>
      <c r="G120" s="165">
        <v>339</v>
      </c>
      <c r="H120" s="165">
        <v>609.54000000000008</v>
      </c>
      <c r="I120" s="165">
        <v>88.16</v>
      </c>
      <c r="J120" s="165">
        <v>11</v>
      </c>
      <c r="K120" s="165">
        <v>3</v>
      </c>
      <c r="L120" s="166">
        <v>708.7</v>
      </c>
      <c r="M120" s="164">
        <v>628.00000000000011</v>
      </c>
      <c r="N120" s="165">
        <v>89.699999999999989</v>
      </c>
      <c r="O120" s="165">
        <v>5</v>
      </c>
      <c r="P120" s="166">
        <v>722.7</v>
      </c>
      <c r="Q120" s="164">
        <v>17</v>
      </c>
      <c r="R120" s="165">
        <v>375</v>
      </c>
      <c r="S120" s="165">
        <v>659.99</v>
      </c>
      <c r="T120" s="165">
        <v>95.21</v>
      </c>
      <c r="U120" s="165">
        <v>11</v>
      </c>
      <c r="V120" s="165">
        <v>3</v>
      </c>
      <c r="W120" s="192">
        <v>766.2</v>
      </c>
      <c r="X120" s="201">
        <f t="shared" si="2"/>
        <v>57.5</v>
      </c>
      <c r="Z120" s="204">
        <f t="shared" si="3"/>
        <v>43.5</v>
      </c>
    </row>
    <row r="121" spans="1:26" ht="20.149999999999999" customHeight="1" x14ac:dyDescent="0.35">
      <c r="A121" s="107" t="s">
        <v>304</v>
      </c>
      <c r="B121" s="106" t="s">
        <v>304</v>
      </c>
      <c r="C121" s="131" t="s">
        <v>23</v>
      </c>
      <c r="D121" s="115" t="s">
        <v>307</v>
      </c>
      <c r="E121" s="121" t="s">
        <v>240</v>
      </c>
      <c r="F121" s="164">
        <v>12</v>
      </c>
      <c r="G121" s="165">
        <v>280</v>
      </c>
      <c r="H121" s="165">
        <v>451.04</v>
      </c>
      <c r="I121" s="165">
        <v>74.209999999999994</v>
      </c>
      <c r="J121" s="165">
        <v>9.5</v>
      </c>
      <c r="K121" s="165">
        <v>9</v>
      </c>
      <c r="L121" s="166">
        <v>534.75</v>
      </c>
      <c r="M121" s="164">
        <v>428.20000000000005</v>
      </c>
      <c r="N121" s="165">
        <v>122.64999999999999</v>
      </c>
      <c r="O121" s="165">
        <v>4</v>
      </c>
      <c r="P121" s="166">
        <v>554.85</v>
      </c>
      <c r="Q121" s="164">
        <v>12</v>
      </c>
      <c r="R121" s="165">
        <v>280</v>
      </c>
      <c r="S121" s="165">
        <v>457.53000000000003</v>
      </c>
      <c r="T121" s="165">
        <v>102.46</v>
      </c>
      <c r="U121" s="165">
        <v>9.5</v>
      </c>
      <c r="V121" s="165">
        <v>4</v>
      </c>
      <c r="W121" s="192">
        <v>569.49</v>
      </c>
      <c r="X121" s="201">
        <f t="shared" si="2"/>
        <v>34.740000000000009</v>
      </c>
      <c r="Z121" s="204">
        <f t="shared" si="3"/>
        <v>14.639999999999986</v>
      </c>
    </row>
    <row r="122" spans="1:26" ht="20.149999999999999" customHeight="1" x14ac:dyDescent="0.35">
      <c r="A122" s="107" t="s">
        <v>304</v>
      </c>
      <c r="B122" s="106" t="s">
        <v>305</v>
      </c>
      <c r="C122" s="131" t="s">
        <v>27</v>
      </c>
      <c r="D122" s="115" t="s">
        <v>306</v>
      </c>
      <c r="E122" s="121" t="s">
        <v>240</v>
      </c>
      <c r="F122" s="164">
        <v>16</v>
      </c>
      <c r="G122" s="165">
        <v>288</v>
      </c>
      <c r="H122" s="165">
        <v>562.44999999999993</v>
      </c>
      <c r="I122" s="165">
        <v>76.45</v>
      </c>
      <c r="J122" s="165">
        <v>5.5</v>
      </c>
      <c r="K122" s="165">
        <v>0</v>
      </c>
      <c r="L122" s="166">
        <v>644.4</v>
      </c>
      <c r="M122" s="164">
        <v>566.99999999999989</v>
      </c>
      <c r="N122" s="165">
        <v>94</v>
      </c>
      <c r="O122" s="165">
        <v>11</v>
      </c>
      <c r="P122" s="166">
        <v>672</v>
      </c>
      <c r="Q122" s="164">
        <v>16</v>
      </c>
      <c r="R122" s="165">
        <v>304</v>
      </c>
      <c r="S122" s="165">
        <v>584.58000000000004</v>
      </c>
      <c r="T122" s="165">
        <v>87.6</v>
      </c>
      <c r="U122" s="165">
        <v>5.5</v>
      </c>
      <c r="V122" s="165">
        <v>5</v>
      </c>
      <c r="W122" s="192">
        <v>677.68000000000006</v>
      </c>
      <c r="X122" s="201">
        <f t="shared" si="2"/>
        <v>33.280000000000086</v>
      </c>
      <c r="Z122" s="204">
        <f t="shared" si="3"/>
        <v>5.6800000000000637</v>
      </c>
    </row>
    <row r="123" spans="1:26" ht="20.149999999999999" customHeight="1" x14ac:dyDescent="0.35">
      <c r="A123" s="107" t="s">
        <v>238</v>
      </c>
      <c r="B123" s="106" t="s">
        <v>238</v>
      </c>
      <c r="C123" s="131" t="s">
        <v>34</v>
      </c>
      <c r="D123" s="115" t="s">
        <v>239</v>
      </c>
      <c r="E123" s="121" t="s">
        <v>240</v>
      </c>
      <c r="F123" s="164">
        <v>38</v>
      </c>
      <c r="G123" s="165">
        <v>1166</v>
      </c>
      <c r="H123" s="165">
        <v>1317.47</v>
      </c>
      <c r="I123" s="165">
        <v>146.94</v>
      </c>
      <c r="J123" s="165">
        <v>18</v>
      </c>
      <c r="K123" s="165">
        <v>3</v>
      </c>
      <c r="L123" s="166">
        <v>1482.41</v>
      </c>
      <c r="M123" s="164">
        <v>1353.5900000000001</v>
      </c>
      <c r="N123" s="165">
        <v>156.9</v>
      </c>
      <c r="O123" s="165">
        <v>19</v>
      </c>
      <c r="P123" s="166">
        <v>1529.49</v>
      </c>
      <c r="Q123" s="164">
        <v>38</v>
      </c>
      <c r="R123" s="165">
        <v>1162</v>
      </c>
      <c r="S123" s="165">
        <v>1315.54</v>
      </c>
      <c r="T123" s="165">
        <v>149.58000000000001</v>
      </c>
      <c r="U123" s="165">
        <v>18</v>
      </c>
      <c r="V123" s="165">
        <v>3</v>
      </c>
      <c r="W123" s="192">
        <v>1483.12</v>
      </c>
      <c r="X123" s="201">
        <f t="shared" si="2"/>
        <v>0.70999999999980901</v>
      </c>
      <c r="Z123" s="204">
        <f t="shared" si="3"/>
        <v>-46.370000000000118</v>
      </c>
    </row>
    <row r="124" spans="1:26" ht="20.149999999999999" customHeight="1" x14ac:dyDescent="0.35">
      <c r="A124" s="107" t="s">
        <v>295</v>
      </c>
      <c r="B124" s="106" t="s">
        <v>295</v>
      </c>
      <c r="C124" s="131" t="s">
        <v>49</v>
      </c>
      <c r="D124" s="115" t="s">
        <v>296</v>
      </c>
      <c r="E124" s="121" t="s">
        <v>297</v>
      </c>
      <c r="F124" s="164">
        <v>43</v>
      </c>
      <c r="G124" s="165">
        <v>1377</v>
      </c>
      <c r="H124" s="165">
        <v>1610.93</v>
      </c>
      <c r="I124" s="165">
        <v>200.77</v>
      </c>
      <c r="J124" s="165">
        <v>18.5</v>
      </c>
      <c r="K124" s="165">
        <v>25</v>
      </c>
      <c r="L124" s="166">
        <v>1830.2</v>
      </c>
      <c r="M124" s="164">
        <v>1593</v>
      </c>
      <c r="N124" s="165">
        <v>264.2</v>
      </c>
      <c r="O124" s="165">
        <v>19</v>
      </c>
      <c r="P124" s="166">
        <v>1876.2</v>
      </c>
      <c r="Q124" s="164">
        <v>44</v>
      </c>
      <c r="R124" s="165">
        <v>1401</v>
      </c>
      <c r="S124" s="165">
        <v>1610.59</v>
      </c>
      <c r="T124" s="165">
        <v>233.28</v>
      </c>
      <c r="U124" s="165">
        <v>18.5</v>
      </c>
      <c r="V124" s="165">
        <v>17</v>
      </c>
      <c r="W124" s="192">
        <v>1862.37</v>
      </c>
      <c r="X124" s="201">
        <f t="shared" si="2"/>
        <v>32.169999999999845</v>
      </c>
      <c r="Z124" s="204">
        <f t="shared" si="3"/>
        <v>-13.830000000000155</v>
      </c>
    </row>
    <row r="125" spans="1:26" ht="20.149999999999999" customHeight="1" x14ac:dyDescent="0.35">
      <c r="A125" s="107" t="s">
        <v>295</v>
      </c>
      <c r="B125" s="106" t="s">
        <v>298</v>
      </c>
      <c r="C125" s="131" t="s">
        <v>27</v>
      </c>
      <c r="D125" s="115" t="s">
        <v>299</v>
      </c>
      <c r="E125" s="121" t="s">
        <v>297</v>
      </c>
      <c r="F125" s="164">
        <v>18</v>
      </c>
      <c r="G125" s="165">
        <v>462</v>
      </c>
      <c r="H125" s="165">
        <v>730.23</v>
      </c>
      <c r="I125" s="165">
        <v>103.77</v>
      </c>
      <c r="J125" s="165">
        <v>17.5</v>
      </c>
      <c r="K125" s="165">
        <v>0</v>
      </c>
      <c r="L125" s="166">
        <v>851.5</v>
      </c>
      <c r="M125" s="164">
        <v>730.5</v>
      </c>
      <c r="N125" s="165">
        <v>103.5</v>
      </c>
      <c r="O125" s="165">
        <v>17</v>
      </c>
      <c r="P125" s="166">
        <v>851</v>
      </c>
      <c r="Q125" s="164">
        <v>18</v>
      </c>
      <c r="R125" s="165">
        <v>471</v>
      </c>
      <c r="S125" s="165">
        <v>737.79</v>
      </c>
      <c r="T125" s="165">
        <v>104.7</v>
      </c>
      <c r="U125" s="165">
        <v>17.5</v>
      </c>
      <c r="V125" s="165">
        <v>8</v>
      </c>
      <c r="W125" s="192">
        <v>859.99</v>
      </c>
      <c r="X125" s="201">
        <f t="shared" si="2"/>
        <v>8.4900000000000091</v>
      </c>
      <c r="Z125" s="204">
        <f t="shared" si="3"/>
        <v>8.9900000000000091</v>
      </c>
    </row>
    <row r="126" spans="1:26" ht="20.149999999999999" customHeight="1" x14ac:dyDescent="0.35">
      <c r="A126" s="107" t="s">
        <v>640</v>
      </c>
      <c r="B126" s="106" t="s">
        <v>313</v>
      </c>
      <c r="C126" s="131" t="s">
        <v>27</v>
      </c>
      <c r="D126" s="115" t="s">
        <v>314</v>
      </c>
      <c r="E126" s="121" t="s">
        <v>297</v>
      </c>
      <c r="F126" s="164">
        <v>14</v>
      </c>
      <c r="G126" s="165">
        <v>342</v>
      </c>
      <c r="H126" s="165">
        <v>554.38</v>
      </c>
      <c r="I126" s="165">
        <v>55.91</v>
      </c>
      <c r="J126" s="165">
        <v>10</v>
      </c>
      <c r="K126" s="165">
        <v>10</v>
      </c>
      <c r="L126" s="166">
        <v>620.29</v>
      </c>
      <c r="M126" s="164">
        <v>544</v>
      </c>
      <c r="N126" s="165">
        <v>67.289999999999992</v>
      </c>
      <c r="O126" s="165">
        <v>10</v>
      </c>
      <c r="P126" s="166">
        <v>621.29</v>
      </c>
      <c r="Q126" s="164">
        <v>14</v>
      </c>
      <c r="R126" s="165">
        <v>342</v>
      </c>
      <c r="S126" s="165">
        <v>544.38000000000011</v>
      </c>
      <c r="T126" s="165">
        <v>61.06</v>
      </c>
      <c r="U126" s="165">
        <v>10</v>
      </c>
      <c r="V126" s="165">
        <v>10</v>
      </c>
      <c r="W126" s="192">
        <v>615.44000000000005</v>
      </c>
      <c r="X126" s="201">
        <f t="shared" si="2"/>
        <v>-4.8499999999999091</v>
      </c>
      <c r="Z126" s="204">
        <f t="shared" si="3"/>
        <v>-5.8499999999999091</v>
      </c>
    </row>
    <row r="127" spans="1:26" ht="20.149999999999999" customHeight="1" x14ac:dyDescent="0.35">
      <c r="A127" s="107" t="s">
        <v>333</v>
      </c>
      <c r="B127" s="106" t="s">
        <v>333</v>
      </c>
      <c r="C127" s="131" t="s">
        <v>49</v>
      </c>
      <c r="D127" s="115" t="s">
        <v>334</v>
      </c>
      <c r="E127" s="121" t="s">
        <v>335</v>
      </c>
      <c r="F127" s="164">
        <v>37</v>
      </c>
      <c r="G127" s="165">
        <v>1226</v>
      </c>
      <c r="H127" s="165">
        <v>1252.4100000000001</v>
      </c>
      <c r="I127" s="165">
        <v>255.07</v>
      </c>
      <c r="J127" s="165">
        <v>17</v>
      </c>
      <c r="K127" s="165">
        <v>0</v>
      </c>
      <c r="L127" s="166">
        <v>1524.48</v>
      </c>
      <c r="M127" s="164">
        <v>1216.6000000000001</v>
      </c>
      <c r="N127" s="165">
        <v>288.38</v>
      </c>
      <c r="O127" s="165">
        <v>20.5</v>
      </c>
      <c r="P127" s="166">
        <v>1525.48</v>
      </c>
      <c r="Q127" s="164">
        <v>36</v>
      </c>
      <c r="R127" s="165">
        <v>1196</v>
      </c>
      <c r="S127" s="165">
        <v>1201.1399999999999</v>
      </c>
      <c r="T127" s="165">
        <v>264.16000000000003</v>
      </c>
      <c r="U127" s="165">
        <v>17</v>
      </c>
      <c r="V127" s="165">
        <v>0</v>
      </c>
      <c r="W127" s="192">
        <v>1482.3</v>
      </c>
      <c r="X127" s="201">
        <f t="shared" si="2"/>
        <v>-42.180000000000064</v>
      </c>
      <c r="Z127" s="204">
        <f t="shared" si="3"/>
        <v>-43.180000000000064</v>
      </c>
    </row>
    <row r="128" spans="1:26" ht="20.149999999999999" customHeight="1" x14ac:dyDescent="0.35">
      <c r="A128" s="107" t="s">
        <v>371</v>
      </c>
      <c r="B128" s="106" t="s">
        <v>371</v>
      </c>
      <c r="C128" s="131" t="s">
        <v>49</v>
      </c>
      <c r="D128" s="115" t="s">
        <v>372</v>
      </c>
      <c r="E128" s="121" t="s">
        <v>373</v>
      </c>
      <c r="F128" s="164">
        <v>49</v>
      </c>
      <c r="G128" s="165">
        <v>1612</v>
      </c>
      <c r="H128" s="165">
        <v>1741</v>
      </c>
      <c r="I128" s="165">
        <v>250.06</v>
      </c>
      <c r="J128" s="165">
        <v>16</v>
      </c>
      <c r="K128" s="165">
        <v>0</v>
      </c>
      <c r="L128" s="166">
        <v>2007.06</v>
      </c>
      <c r="M128" s="164">
        <v>1758.78</v>
      </c>
      <c r="N128" s="165">
        <v>222.03</v>
      </c>
      <c r="O128" s="165">
        <v>28.25</v>
      </c>
      <c r="P128" s="166">
        <v>2009.06</v>
      </c>
      <c r="Q128" s="164">
        <v>49</v>
      </c>
      <c r="R128" s="165">
        <v>1614</v>
      </c>
      <c r="S128" s="165">
        <v>1751.1499999999999</v>
      </c>
      <c r="T128" s="165">
        <v>235.4</v>
      </c>
      <c r="U128" s="165">
        <v>16</v>
      </c>
      <c r="V128" s="165">
        <v>0</v>
      </c>
      <c r="W128" s="192">
        <v>2002.55</v>
      </c>
      <c r="X128" s="201">
        <f t="shared" si="2"/>
        <v>-4.5099999999999909</v>
      </c>
      <c r="Z128" s="204">
        <f t="shared" si="3"/>
        <v>-6.5099999999999909</v>
      </c>
    </row>
    <row r="129" spans="1:26" ht="20.149999999999999" customHeight="1" x14ac:dyDescent="0.35">
      <c r="A129" s="107" t="s">
        <v>371</v>
      </c>
      <c r="B129" s="106" t="s">
        <v>374</v>
      </c>
      <c r="C129" s="131" t="s">
        <v>27</v>
      </c>
      <c r="D129" s="115" t="s">
        <v>375</v>
      </c>
      <c r="E129" s="121" t="s">
        <v>373</v>
      </c>
      <c r="F129" s="164">
        <v>9</v>
      </c>
      <c r="G129" s="165">
        <v>252</v>
      </c>
      <c r="H129" s="165">
        <v>395.92999999999995</v>
      </c>
      <c r="I129" s="165">
        <v>43.47</v>
      </c>
      <c r="J129" s="165">
        <v>5</v>
      </c>
      <c r="K129" s="165">
        <v>0</v>
      </c>
      <c r="L129" s="166">
        <v>444.4</v>
      </c>
      <c r="M129" s="164">
        <v>430.49999999999994</v>
      </c>
      <c r="N129" s="165">
        <v>67.5</v>
      </c>
      <c r="O129" s="165">
        <v>5</v>
      </c>
      <c r="P129" s="166">
        <v>503</v>
      </c>
      <c r="Q129" s="164">
        <v>10</v>
      </c>
      <c r="R129" s="165">
        <v>288</v>
      </c>
      <c r="S129" s="165">
        <v>446.72</v>
      </c>
      <c r="T129" s="165">
        <v>59.28</v>
      </c>
      <c r="U129" s="165">
        <v>5</v>
      </c>
      <c r="V129" s="165">
        <v>0</v>
      </c>
      <c r="W129" s="192">
        <v>511</v>
      </c>
      <c r="X129" s="201">
        <f t="shared" si="2"/>
        <v>66.600000000000023</v>
      </c>
      <c r="Z129" s="204">
        <f t="shared" si="3"/>
        <v>8</v>
      </c>
    </row>
    <row r="130" spans="1:26" ht="20.149999999999999" customHeight="1" x14ac:dyDescent="0.35">
      <c r="A130" s="107" t="s">
        <v>241</v>
      </c>
      <c r="B130" s="106" t="s">
        <v>241</v>
      </c>
      <c r="C130" s="131" t="s">
        <v>30</v>
      </c>
      <c r="D130" s="115" t="s">
        <v>242</v>
      </c>
      <c r="E130" s="121" t="s">
        <v>243</v>
      </c>
      <c r="F130" s="164">
        <v>46</v>
      </c>
      <c r="G130" s="165">
        <v>1551</v>
      </c>
      <c r="H130" s="165">
        <v>1552.32</v>
      </c>
      <c r="I130" s="165">
        <v>245.27</v>
      </c>
      <c r="J130" s="165">
        <v>17</v>
      </c>
      <c r="K130" s="165">
        <v>0</v>
      </c>
      <c r="L130" s="166">
        <v>1814.59</v>
      </c>
      <c r="M130" s="164">
        <v>1493.3</v>
      </c>
      <c r="N130" s="165">
        <v>252.79000000000002</v>
      </c>
      <c r="O130" s="165">
        <v>17</v>
      </c>
      <c r="P130" s="166">
        <v>1763.09</v>
      </c>
      <c r="Q130" s="164">
        <v>44</v>
      </c>
      <c r="R130" s="165">
        <v>1503</v>
      </c>
      <c r="S130" s="165">
        <v>1497.2600000000002</v>
      </c>
      <c r="T130" s="165">
        <v>245.02</v>
      </c>
      <c r="U130" s="165">
        <v>17</v>
      </c>
      <c r="V130" s="165">
        <v>0</v>
      </c>
      <c r="W130" s="192">
        <v>1759.2800000000002</v>
      </c>
      <c r="X130" s="201">
        <f t="shared" si="2"/>
        <v>-55.309999999999718</v>
      </c>
      <c r="Z130" s="204">
        <f t="shared" si="3"/>
        <v>-3.8099999999997181</v>
      </c>
    </row>
    <row r="131" spans="1:26" ht="20.149999999999999" customHeight="1" x14ac:dyDescent="0.35">
      <c r="A131" s="107" t="s">
        <v>289</v>
      </c>
      <c r="B131" s="106" t="s">
        <v>289</v>
      </c>
      <c r="C131" s="131" t="s">
        <v>55</v>
      </c>
      <c r="D131" s="115" t="s">
        <v>290</v>
      </c>
      <c r="E131" s="121" t="s">
        <v>243</v>
      </c>
      <c r="F131" s="164">
        <v>26</v>
      </c>
      <c r="G131" s="165">
        <v>650</v>
      </c>
      <c r="H131" s="165">
        <v>1071.76</v>
      </c>
      <c r="I131" s="165">
        <v>150.02000000000001</v>
      </c>
      <c r="J131" s="165">
        <v>13</v>
      </c>
      <c r="K131" s="165">
        <v>15</v>
      </c>
      <c r="L131" s="166">
        <v>1234.78</v>
      </c>
      <c r="M131" s="164">
        <v>1032</v>
      </c>
      <c r="N131" s="165">
        <v>176.98000000000002</v>
      </c>
      <c r="O131" s="165">
        <v>13</v>
      </c>
      <c r="P131" s="166">
        <v>1221.98</v>
      </c>
      <c r="Q131" s="164">
        <v>26</v>
      </c>
      <c r="R131" s="165">
        <v>632</v>
      </c>
      <c r="S131" s="165">
        <v>1049.6400000000001</v>
      </c>
      <c r="T131" s="165">
        <v>163.24</v>
      </c>
      <c r="U131" s="165">
        <v>13</v>
      </c>
      <c r="V131" s="165">
        <v>15</v>
      </c>
      <c r="W131" s="192">
        <v>1225.8800000000001</v>
      </c>
      <c r="X131" s="201">
        <f t="shared" si="2"/>
        <v>-8.8999999999998636</v>
      </c>
      <c r="Z131" s="204">
        <f t="shared" si="3"/>
        <v>3.9000000000000909</v>
      </c>
    </row>
    <row r="132" spans="1:26" ht="20.149999999999999" customHeight="1" x14ac:dyDescent="0.35">
      <c r="A132" s="107" t="s">
        <v>327</v>
      </c>
      <c r="B132" s="106" t="s">
        <v>327</v>
      </c>
      <c r="C132" s="131" t="s">
        <v>34</v>
      </c>
      <c r="D132" s="115" t="s">
        <v>276</v>
      </c>
      <c r="E132" s="121" t="s">
        <v>328</v>
      </c>
      <c r="F132" s="164">
        <v>24</v>
      </c>
      <c r="G132" s="165">
        <v>830</v>
      </c>
      <c r="H132" s="165">
        <v>854.14</v>
      </c>
      <c r="I132" s="165">
        <v>114.75</v>
      </c>
      <c r="J132" s="165">
        <v>9</v>
      </c>
      <c r="K132" s="165">
        <v>0</v>
      </c>
      <c r="L132" s="166">
        <v>977.89</v>
      </c>
      <c r="M132" s="164">
        <v>860.6</v>
      </c>
      <c r="N132" s="165">
        <v>111.29</v>
      </c>
      <c r="O132" s="165">
        <v>9</v>
      </c>
      <c r="P132" s="166">
        <v>980.89</v>
      </c>
      <c r="Q132" s="164">
        <v>24</v>
      </c>
      <c r="R132" s="165">
        <v>830</v>
      </c>
      <c r="S132" s="165">
        <v>854.56000000000006</v>
      </c>
      <c r="T132" s="165">
        <v>112.66</v>
      </c>
      <c r="U132" s="165">
        <v>9</v>
      </c>
      <c r="V132" s="165">
        <v>0</v>
      </c>
      <c r="W132" s="192">
        <v>976.22</v>
      </c>
      <c r="X132" s="201">
        <f t="shared" si="2"/>
        <v>-1.6699999999999591</v>
      </c>
      <c r="Z132" s="204">
        <f t="shared" si="3"/>
        <v>-4.6699999999999591</v>
      </c>
    </row>
    <row r="133" spans="1:26" ht="20.149999999999999" customHeight="1" x14ac:dyDescent="0.35">
      <c r="A133" s="107" t="s">
        <v>365</v>
      </c>
      <c r="B133" s="106" t="s">
        <v>365</v>
      </c>
      <c r="C133" s="131" t="s">
        <v>218</v>
      </c>
      <c r="D133" s="115" t="s">
        <v>366</v>
      </c>
      <c r="E133" s="121" t="s">
        <v>328</v>
      </c>
      <c r="F133" s="164">
        <v>11</v>
      </c>
      <c r="G133" s="165">
        <v>122</v>
      </c>
      <c r="H133" s="165">
        <v>380.73</v>
      </c>
      <c r="I133" s="165">
        <v>59.27</v>
      </c>
      <c r="J133" s="165">
        <v>6</v>
      </c>
      <c r="K133" s="165">
        <v>0</v>
      </c>
      <c r="L133" s="166">
        <v>446</v>
      </c>
      <c r="M133" s="164">
        <v>384.5</v>
      </c>
      <c r="N133" s="165">
        <v>55.5</v>
      </c>
      <c r="O133" s="165">
        <v>6</v>
      </c>
      <c r="P133" s="166">
        <v>446</v>
      </c>
      <c r="Q133" s="164">
        <v>11</v>
      </c>
      <c r="R133" s="165">
        <v>122</v>
      </c>
      <c r="S133" s="165">
        <v>382.61</v>
      </c>
      <c r="T133" s="165">
        <v>57.39</v>
      </c>
      <c r="U133" s="165">
        <v>6</v>
      </c>
      <c r="V133" s="165">
        <v>0</v>
      </c>
      <c r="W133" s="192">
        <v>446</v>
      </c>
      <c r="X133" s="201">
        <f t="shared" ref="X133:X168" si="5">W133-L133</f>
        <v>0</v>
      </c>
      <c r="Z133" s="204">
        <f t="shared" ref="Z133:Z168" si="6">W133-P133</f>
        <v>0</v>
      </c>
    </row>
    <row r="134" spans="1:26" ht="20.149999999999999" customHeight="1" x14ac:dyDescent="0.35">
      <c r="A134" s="107" t="s">
        <v>350</v>
      </c>
      <c r="B134" s="106" t="s">
        <v>350</v>
      </c>
      <c r="C134" s="131" t="s">
        <v>81</v>
      </c>
      <c r="D134" s="115" t="s">
        <v>351</v>
      </c>
      <c r="E134" s="121" t="s">
        <v>328</v>
      </c>
      <c r="F134" s="164">
        <v>23</v>
      </c>
      <c r="G134" s="165">
        <v>487</v>
      </c>
      <c r="H134" s="165">
        <v>762.86</v>
      </c>
      <c r="I134" s="165">
        <v>135.38</v>
      </c>
      <c r="J134" s="165">
        <v>13</v>
      </c>
      <c r="K134" s="165">
        <v>0</v>
      </c>
      <c r="L134" s="166">
        <v>911.24</v>
      </c>
      <c r="M134" s="164">
        <v>850.03</v>
      </c>
      <c r="N134" s="165">
        <v>76.709999999999994</v>
      </c>
      <c r="O134" s="165">
        <v>13</v>
      </c>
      <c r="P134" s="166">
        <v>939.74</v>
      </c>
      <c r="Q134" s="164">
        <v>31</v>
      </c>
      <c r="R134" s="165">
        <v>635</v>
      </c>
      <c r="S134" s="165">
        <v>1150.43</v>
      </c>
      <c r="T134" s="165">
        <v>151.32</v>
      </c>
      <c r="U134" s="165">
        <v>13</v>
      </c>
      <c r="V134" s="165">
        <v>0</v>
      </c>
      <c r="W134" s="192">
        <v>1314.75</v>
      </c>
      <c r="X134" s="201">
        <f t="shared" si="5"/>
        <v>403.51</v>
      </c>
      <c r="Z134" s="204">
        <f t="shared" si="6"/>
        <v>375.01</v>
      </c>
    </row>
    <row r="135" spans="1:26" ht="20.149999999999999" customHeight="1" x14ac:dyDescent="0.35">
      <c r="A135" s="107" t="s">
        <v>329</v>
      </c>
      <c r="B135" s="106" t="s">
        <v>329</v>
      </c>
      <c r="C135" s="131" t="s">
        <v>23</v>
      </c>
      <c r="D135" s="115" t="s">
        <v>330</v>
      </c>
      <c r="E135" s="121" t="s">
        <v>328</v>
      </c>
      <c r="F135" s="164">
        <v>24</v>
      </c>
      <c r="G135" s="165">
        <v>711</v>
      </c>
      <c r="H135" s="165">
        <v>1056.1300000000001</v>
      </c>
      <c r="I135" s="165">
        <v>235.13</v>
      </c>
      <c r="J135" s="165">
        <v>15</v>
      </c>
      <c r="K135" s="165">
        <v>0</v>
      </c>
      <c r="L135" s="166">
        <v>1306.2600000000002</v>
      </c>
      <c r="M135" s="164">
        <v>1047.5500000000002</v>
      </c>
      <c r="N135" s="165">
        <v>246.71</v>
      </c>
      <c r="O135" s="165">
        <v>15</v>
      </c>
      <c r="P135" s="166">
        <v>1309.2600000000002</v>
      </c>
      <c r="Q135" s="164">
        <v>24</v>
      </c>
      <c r="R135" s="165">
        <v>716</v>
      </c>
      <c r="S135" s="165">
        <v>1051.4100000000001</v>
      </c>
      <c r="T135" s="165">
        <v>240.81</v>
      </c>
      <c r="U135" s="165">
        <v>15</v>
      </c>
      <c r="V135" s="165">
        <v>0</v>
      </c>
      <c r="W135" s="192">
        <v>1307.22</v>
      </c>
      <c r="X135" s="201">
        <f t="shared" si="5"/>
        <v>0.95999999999980901</v>
      </c>
      <c r="Z135" s="204">
        <f t="shared" si="6"/>
        <v>-2.040000000000191</v>
      </c>
    </row>
    <row r="136" spans="1:26" ht="20.149999999999999" customHeight="1" x14ac:dyDescent="0.35">
      <c r="A136" s="107" t="s">
        <v>350</v>
      </c>
      <c r="B136" s="106" t="s">
        <v>352</v>
      </c>
      <c r="C136" s="131" t="s">
        <v>59</v>
      </c>
      <c r="D136" s="115" t="s">
        <v>353</v>
      </c>
      <c r="E136" s="121" t="s">
        <v>328</v>
      </c>
      <c r="F136" s="164">
        <v>8</v>
      </c>
      <c r="G136" s="165">
        <v>144</v>
      </c>
      <c r="H136" s="165">
        <v>287.69</v>
      </c>
      <c r="I136" s="165">
        <v>87.31</v>
      </c>
      <c r="J136" s="165">
        <v>4</v>
      </c>
      <c r="K136" s="165">
        <v>0</v>
      </c>
      <c r="L136" s="166">
        <v>379</v>
      </c>
      <c r="M136" s="164">
        <v>277.75</v>
      </c>
      <c r="N136" s="165">
        <v>100.25</v>
      </c>
      <c r="O136" s="165">
        <v>4</v>
      </c>
      <c r="P136" s="166">
        <v>382</v>
      </c>
      <c r="Q136" s="181"/>
      <c r="R136" s="182"/>
      <c r="S136" s="182"/>
      <c r="T136" s="182"/>
      <c r="U136" s="182"/>
      <c r="V136" s="182"/>
      <c r="W136" s="195"/>
      <c r="X136" s="201">
        <f t="shared" si="5"/>
        <v>-379</v>
      </c>
      <c r="Z136" s="204">
        <f t="shared" si="6"/>
        <v>-382</v>
      </c>
    </row>
    <row r="137" spans="1:26" ht="20.149999999999999" customHeight="1" x14ac:dyDescent="0.35">
      <c r="A137" s="107" t="s">
        <v>329</v>
      </c>
      <c r="B137" s="106" t="s">
        <v>331</v>
      </c>
      <c r="C137" s="131" t="s">
        <v>27</v>
      </c>
      <c r="D137" s="115" t="s">
        <v>332</v>
      </c>
      <c r="E137" s="121" t="s">
        <v>328</v>
      </c>
      <c r="F137" s="164">
        <v>15</v>
      </c>
      <c r="G137" s="165">
        <v>372</v>
      </c>
      <c r="H137" s="165">
        <v>672.28</v>
      </c>
      <c r="I137" s="165">
        <v>63.72</v>
      </c>
      <c r="J137" s="165">
        <v>6</v>
      </c>
      <c r="K137" s="165">
        <v>0</v>
      </c>
      <c r="L137" s="166">
        <v>742</v>
      </c>
      <c r="M137" s="164">
        <v>637.5</v>
      </c>
      <c r="N137" s="165">
        <v>95.5</v>
      </c>
      <c r="O137" s="165">
        <v>9</v>
      </c>
      <c r="P137" s="166">
        <v>742</v>
      </c>
      <c r="Q137" s="164">
        <v>15</v>
      </c>
      <c r="R137" s="165">
        <v>408</v>
      </c>
      <c r="S137" s="165">
        <v>673.47</v>
      </c>
      <c r="T137" s="165">
        <v>81.41</v>
      </c>
      <c r="U137" s="165">
        <v>6</v>
      </c>
      <c r="V137" s="165">
        <v>0</v>
      </c>
      <c r="W137" s="192">
        <v>760.88</v>
      </c>
      <c r="X137" s="201">
        <f t="shared" si="5"/>
        <v>18.879999999999995</v>
      </c>
      <c r="Z137" s="204">
        <f t="shared" si="6"/>
        <v>18.879999999999995</v>
      </c>
    </row>
    <row r="138" spans="1:26" ht="20.149999999999999" customHeight="1" x14ac:dyDescent="0.35">
      <c r="A138" s="107" t="s">
        <v>354</v>
      </c>
      <c r="B138" s="106" t="s">
        <v>354</v>
      </c>
      <c r="C138" s="131" t="s">
        <v>81</v>
      </c>
      <c r="D138" s="115" t="s">
        <v>355</v>
      </c>
      <c r="E138" s="121" t="s">
        <v>356</v>
      </c>
      <c r="F138" s="164">
        <v>27</v>
      </c>
      <c r="G138" s="165">
        <v>584</v>
      </c>
      <c r="H138" s="165">
        <v>1035.8400000000001</v>
      </c>
      <c r="I138" s="165">
        <v>128.01</v>
      </c>
      <c r="J138" s="165">
        <v>17</v>
      </c>
      <c r="K138" s="165">
        <v>6</v>
      </c>
      <c r="L138" s="166">
        <v>1180.8500000000001</v>
      </c>
      <c r="M138" s="164">
        <v>1012.5000000000001</v>
      </c>
      <c r="N138" s="165">
        <v>117.35</v>
      </c>
      <c r="O138" s="165">
        <v>17</v>
      </c>
      <c r="P138" s="166">
        <v>1146.8500000000001</v>
      </c>
      <c r="Q138" s="164">
        <v>26</v>
      </c>
      <c r="R138" s="165">
        <v>572</v>
      </c>
      <c r="S138" s="165">
        <v>1019.9399999999999</v>
      </c>
      <c r="T138" s="165">
        <v>122.12</v>
      </c>
      <c r="U138" s="165">
        <v>17</v>
      </c>
      <c r="V138" s="165">
        <v>6</v>
      </c>
      <c r="W138" s="192">
        <v>1159.06</v>
      </c>
      <c r="X138" s="201">
        <f t="shared" si="5"/>
        <v>-21.790000000000191</v>
      </c>
      <c r="Z138" s="204">
        <f t="shared" si="6"/>
        <v>12.209999999999809</v>
      </c>
    </row>
    <row r="139" spans="1:26" ht="20.149999999999999" customHeight="1" x14ac:dyDescent="0.35">
      <c r="A139" s="107" t="s">
        <v>354</v>
      </c>
      <c r="B139" s="106" t="s">
        <v>357</v>
      </c>
      <c r="C139" s="131" t="s">
        <v>59</v>
      </c>
      <c r="D139" s="115" t="s">
        <v>358</v>
      </c>
      <c r="E139" s="121" t="s">
        <v>356</v>
      </c>
      <c r="F139" s="164">
        <v>3</v>
      </c>
      <c r="G139" s="165">
        <v>48</v>
      </c>
      <c r="H139" s="165">
        <v>97.64</v>
      </c>
      <c r="I139" s="165">
        <v>25.36</v>
      </c>
      <c r="J139" s="165">
        <v>2</v>
      </c>
      <c r="K139" s="165">
        <v>0</v>
      </c>
      <c r="L139" s="166">
        <v>125</v>
      </c>
      <c r="M139" s="164">
        <v>98.5</v>
      </c>
      <c r="N139" s="165">
        <v>26.5</v>
      </c>
      <c r="O139" s="165">
        <v>2</v>
      </c>
      <c r="P139" s="166">
        <v>127</v>
      </c>
      <c r="Q139" s="164">
        <v>3</v>
      </c>
      <c r="R139" s="165">
        <v>48</v>
      </c>
      <c r="S139" s="165">
        <v>97.28</v>
      </c>
      <c r="T139" s="165">
        <v>25.72</v>
      </c>
      <c r="U139" s="165">
        <v>2</v>
      </c>
      <c r="V139" s="165">
        <v>0</v>
      </c>
      <c r="W139" s="192">
        <v>125</v>
      </c>
      <c r="X139" s="201">
        <f t="shared" si="5"/>
        <v>0</v>
      </c>
      <c r="Z139" s="204">
        <f t="shared" si="6"/>
        <v>-2</v>
      </c>
    </row>
    <row r="140" spans="1:26" ht="20.149999999999999" customHeight="1" x14ac:dyDescent="0.35">
      <c r="A140" s="107" t="s">
        <v>341</v>
      </c>
      <c r="B140" s="106" t="s">
        <v>341</v>
      </c>
      <c r="C140" s="131" t="s">
        <v>49</v>
      </c>
      <c r="D140" s="115" t="s">
        <v>342</v>
      </c>
      <c r="E140" s="121" t="s">
        <v>338</v>
      </c>
      <c r="F140" s="164">
        <v>25</v>
      </c>
      <c r="G140" s="165">
        <v>852</v>
      </c>
      <c r="H140" s="165">
        <v>899.11</v>
      </c>
      <c r="I140" s="165">
        <v>106.8</v>
      </c>
      <c r="J140" s="165">
        <v>13</v>
      </c>
      <c r="K140" s="165">
        <v>0</v>
      </c>
      <c r="L140" s="166">
        <v>1018.91</v>
      </c>
      <c r="M140" s="164">
        <v>879.77</v>
      </c>
      <c r="N140" s="165">
        <v>146.38999999999999</v>
      </c>
      <c r="O140" s="165">
        <v>13</v>
      </c>
      <c r="P140" s="166">
        <v>1039.1599999999999</v>
      </c>
      <c r="Q140" s="164">
        <v>25</v>
      </c>
      <c r="R140" s="165">
        <v>850</v>
      </c>
      <c r="S140" s="165">
        <v>896.79000000000008</v>
      </c>
      <c r="T140" s="165">
        <v>127.42</v>
      </c>
      <c r="U140" s="165">
        <v>13</v>
      </c>
      <c r="V140" s="165">
        <v>0</v>
      </c>
      <c r="W140" s="192">
        <v>1037.21</v>
      </c>
      <c r="X140" s="201">
        <f t="shared" si="5"/>
        <v>18.300000000000068</v>
      </c>
      <c r="Z140" s="204">
        <f t="shared" si="6"/>
        <v>-1.9499999999998181</v>
      </c>
    </row>
    <row r="141" spans="1:26" ht="20.149999999999999" customHeight="1" x14ac:dyDescent="0.35">
      <c r="A141" s="107" t="s">
        <v>339</v>
      </c>
      <c r="B141" s="106" t="s">
        <v>339</v>
      </c>
      <c r="C141" s="131" t="s">
        <v>30</v>
      </c>
      <c r="D141" s="115" t="s">
        <v>340</v>
      </c>
      <c r="E141" s="121" t="s">
        <v>338</v>
      </c>
      <c r="F141" s="164">
        <v>38</v>
      </c>
      <c r="G141" s="165">
        <v>1215</v>
      </c>
      <c r="H141" s="165">
        <v>1358.9</v>
      </c>
      <c r="I141" s="165">
        <v>238.21</v>
      </c>
      <c r="J141" s="165">
        <v>14</v>
      </c>
      <c r="K141" s="165">
        <v>0</v>
      </c>
      <c r="L141" s="166">
        <v>1611.1100000000001</v>
      </c>
      <c r="M141" s="164">
        <v>1362.15</v>
      </c>
      <c r="N141" s="165">
        <v>240.96</v>
      </c>
      <c r="O141" s="165">
        <v>14</v>
      </c>
      <c r="P141" s="166">
        <v>1617.1100000000001</v>
      </c>
      <c r="Q141" s="164">
        <v>38</v>
      </c>
      <c r="R141" s="165">
        <v>1211</v>
      </c>
      <c r="S141" s="165">
        <v>1351.7900000000002</v>
      </c>
      <c r="T141" s="165">
        <v>238.06</v>
      </c>
      <c r="U141" s="165">
        <v>14</v>
      </c>
      <c r="V141" s="165">
        <v>0</v>
      </c>
      <c r="W141" s="192">
        <v>1603.8500000000001</v>
      </c>
      <c r="X141" s="201">
        <f t="shared" si="5"/>
        <v>-7.2599999999999909</v>
      </c>
      <c r="Z141" s="204">
        <f t="shared" si="6"/>
        <v>-13.259999999999991</v>
      </c>
    </row>
    <row r="142" spans="1:26" ht="20.149999999999999" customHeight="1" x14ac:dyDescent="0.35">
      <c r="A142" s="107" t="s">
        <v>367</v>
      </c>
      <c r="B142" s="106" t="s">
        <v>367</v>
      </c>
      <c r="C142" s="131" t="s">
        <v>23</v>
      </c>
      <c r="D142" s="115" t="s">
        <v>368</v>
      </c>
      <c r="E142" s="121" t="s">
        <v>338</v>
      </c>
      <c r="F142" s="164">
        <v>27</v>
      </c>
      <c r="G142" s="165">
        <v>707</v>
      </c>
      <c r="H142" s="165">
        <v>1079.25</v>
      </c>
      <c r="I142" s="165">
        <v>218.55</v>
      </c>
      <c r="J142" s="165">
        <v>12</v>
      </c>
      <c r="K142" s="165">
        <v>0</v>
      </c>
      <c r="L142" s="166">
        <v>1309.8</v>
      </c>
      <c r="M142" s="164">
        <v>1088.7</v>
      </c>
      <c r="N142" s="165">
        <v>209.10000000000002</v>
      </c>
      <c r="O142" s="165">
        <v>14</v>
      </c>
      <c r="P142" s="166">
        <v>1311.8</v>
      </c>
      <c r="Q142" s="164">
        <v>27</v>
      </c>
      <c r="R142" s="165">
        <v>701</v>
      </c>
      <c r="S142" s="165">
        <v>1076.6299999999999</v>
      </c>
      <c r="T142" s="165">
        <v>212.2</v>
      </c>
      <c r="U142" s="165">
        <v>12</v>
      </c>
      <c r="V142" s="165">
        <v>0</v>
      </c>
      <c r="W142" s="192">
        <v>1300.83</v>
      </c>
      <c r="X142" s="201">
        <f t="shared" si="5"/>
        <v>-8.9700000000000273</v>
      </c>
      <c r="Z142" s="204">
        <f t="shared" si="6"/>
        <v>-10.970000000000027</v>
      </c>
    </row>
    <row r="143" spans="1:26" ht="20.149999999999999" customHeight="1" x14ac:dyDescent="0.35">
      <c r="A143" s="107" t="s">
        <v>359</v>
      </c>
      <c r="B143" s="106" t="s">
        <v>359</v>
      </c>
      <c r="C143" s="131" t="s">
        <v>81</v>
      </c>
      <c r="D143" s="115" t="s">
        <v>360</v>
      </c>
      <c r="E143" s="121" t="s">
        <v>338</v>
      </c>
      <c r="F143" s="164">
        <v>17</v>
      </c>
      <c r="G143" s="165">
        <v>357</v>
      </c>
      <c r="H143" s="165">
        <v>650.20000000000005</v>
      </c>
      <c r="I143" s="165">
        <v>107.19</v>
      </c>
      <c r="J143" s="165">
        <v>11</v>
      </c>
      <c r="K143" s="165">
        <v>0</v>
      </c>
      <c r="L143" s="166">
        <v>768.3900000000001</v>
      </c>
      <c r="M143" s="164">
        <v>658.5</v>
      </c>
      <c r="N143" s="165">
        <v>98.89</v>
      </c>
      <c r="O143" s="165">
        <v>11</v>
      </c>
      <c r="P143" s="166">
        <v>768.3900000000001</v>
      </c>
      <c r="Q143" s="164">
        <v>17</v>
      </c>
      <c r="R143" s="165">
        <v>357</v>
      </c>
      <c r="S143" s="165">
        <v>657.3</v>
      </c>
      <c r="T143" s="165">
        <v>103.5</v>
      </c>
      <c r="U143" s="165">
        <v>11</v>
      </c>
      <c r="V143" s="165">
        <v>0</v>
      </c>
      <c r="W143" s="192">
        <v>771.8</v>
      </c>
      <c r="X143" s="201">
        <f t="shared" si="5"/>
        <v>3.4099999999998545</v>
      </c>
      <c r="Z143" s="204">
        <f t="shared" si="6"/>
        <v>3.4099999999998545</v>
      </c>
    </row>
    <row r="144" spans="1:26" ht="20.149999999999999" customHeight="1" x14ac:dyDescent="0.35">
      <c r="A144" s="107" t="s">
        <v>341</v>
      </c>
      <c r="B144" s="106" t="s">
        <v>343</v>
      </c>
      <c r="C144" s="131" t="s">
        <v>27</v>
      </c>
      <c r="D144" s="115" t="s">
        <v>344</v>
      </c>
      <c r="E144" s="121" t="s">
        <v>338</v>
      </c>
      <c r="F144" s="164">
        <v>6</v>
      </c>
      <c r="G144" s="165">
        <v>150</v>
      </c>
      <c r="H144" s="165">
        <v>250.47</v>
      </c>
      <c r="I144" s="165">
        <v>29.84</v>
      </c>
      <c r="J144" s="165">
        <v>1</v>
      </c>
      <c r="K144" s="165">
        <v>0</v>
      </c>
      <c r="L144" s="166">
        <v>281.31</v>
      </c>
      <c r="M144" s="164">
        <v>238</v>
      </c>
      <c r="N144" s="165">
        <v>42.31</v>
      </c>
      <c r="O144" s="165">
        <v>1</v>
      </c>
      <c r="P144" s="166">
        <v>281.31</v>
      </c>
      <c r="Q144" s="164">
        <v>6</v>
      </c>
      <c r="R144" s="165">
        <v>156</v>
      </c>
      <c r="S144" s="165">
        <v>249.2</v>
      </c>
      <c r="T144" s="165">
        <v>36.799999999999997</v>
      </c>
      <c r="U144" s="165">
        <v>1</v>
      </c>
      <c r="V144" s="165">
        <v>0</v>
      </c>
      <c r="W144" s="192">
        <v>287</v>
      </c>
      <c r="X144" s="201">
        <f t="shared" si="5"/>
        <v>5.6899999999999977</v>
      </c>
      <c r="Z144" s="204">
        <f t="shared" si="6"/>
        <v>5.6899999999999977</v>
      </c>
    </row>
    <row r="145" spans="1:26" ht="20.149999999999999" customHeight="1" x14ac:dyDescent="0.35">
      <c r="A145" s="107" t="s">
        <v>367</v>
      </c>
      <c r="B145" s="106" t="s">
        <v>369</v>
      </c>
      <c r="C145" s="131" t="s">
        <v>27</v>
      </c>
      <c r="D145" s="115" t="s">
        <v>370</v>
      </c>
      <c r="E145" s="121" t="s">
        <v>338</v>
      </c>
      <c r="F145" s="164">
        <v>11</v>
      </c>
      <c r="G145" s="165">
        <v>234</v>
      </c>
      <c r="H145" s="165">
        <v>408.58000000000004</v>
      </c>
      <c r="I145" s="165">
        <v>49.41</v>
      </c>
      <c r="J145" s="165">
        <v>10</v>
      </c>
      <c r="K145" s="165">
        <v>0</v>
      </c>
      <c r="L145" s="166">
        <v>467.99</v>
      </c>
      <c r="M145" s="164">
        <v>392.00000000000006</v>
      </c>
      <c r="N145" s="165">
        <v>66.19</v>
      </c>
      <c r="O145" s="165">
        <v>10</v>
      </c>
      <c r="P145" s="166">
        <v>468.19</v>
      </c>
      <c r="Q145" s="164">
        <v>10</v>
      </c>
      <c r="R145" s="165">
        <v>234</v>
      </c>
      <c r="S145" s="165">
        <v>403.33</v>
      </c>
      <c r="T145" s="165">
        <v>58.23</v>
      </c>
      <c r="U145" s="165">
        <v>10</v>
      </c>
      <c r="V145" s="165">
        <v>0</v>
      </c>
      <c r="W145" s="192">
        <v>471.56</v>
      </c>
      <c r="X145" s="201">
        <f t="shared" si="5"/>
        <v>3.5699999999999932</v>
      </c>
      <c r="Z145" s="204">
        <f t="shared" si="6"/>
        <v>3.3700000000000045</v>
      </c>
    </row>
    <row r="146" spans="1:26" ht="20.149999999999999" customHeight="1" x14ac:dyDescent="0.35">
      <c r="A146" s="107" t="s">
        <v>336</v>
      </c>
      <c r="B146" s="106" t="s">
        <v>336</v>
      </c>
      <c r="C146" s="131" t="s">
        <v>30</v>
      </c>
      <c r="D146" s="115" t="s">
        <v>337</v>
      </c>
      <c r="E146" s="121" t="s">
        <v>338</v>
      </c>
      <c r="F146" s="164">
        <v>64</v>
      </c>
      <c r="G146" s="165">
        <v>2421</v>
      </c>
      <c r="H146" s="165">
        <v>2167.29</v>
      </c>
      <c r="I146" s="165">
        <v>517.69000000000005</v>
      </c>
      <c r="J146" s="165">
        <v>26</v>
      </c>
      <c r="K146" s="165">
        <v>0</v>
      </c>
      <c r="L146" s="166">
        <v>2710.98</v>
      </c>
      <c r="M146" s="164">
        <v>2162.4</v>
      </c>
      <c r="N146" s="165">
        <v>541.08000000000004</v>
      </c>
      <c r="O146" s="165">
        <v>29.5</v>
      </c>
      <c r="P146" s="166">
        <v>2732.98</v>
      </c>
      <c r="Q146" s="164">
        <v>64</v>
      </c>
      <c r="R146" s="165">
        <v>2421</v>
      </c>
      <c r="S146" s="165">
        <v>2127.1899999999996</v>
      </c>
      <c r="T146" s="165">
        <v>519.34</v>
      </c>
      <c r="U146" s="165">
        <v>26</v>
      </c>
      <c r="V146" s="165">
        <v>0</v>
      </c>
      <c r="W146" s="192">
        <v>2672.5299999999997</v>
      </c>
      <c r="X146" s="201">
        <f t="shared" si="5"/>
        <v>-38.450000000000273</v>
      </c>
      <c r="Z146" s="204">
        <f t="shared" si="6"/>
        <v>-60.450000000000273</v>
      </c>
    </row>
    <row r="147" spans="1:26" ht="20.149999999999999" customHeight="1" x14ac:dyDescent="0.35">
      <c r="A147" s="107" t="s">
        <v>272</v>
      </c>
      <c r="B147" s="106" t="s">
        <v>272</v>
      </c>
      <c r="C147" s="131" t="s">
        <v>11</v>
      </c>
      <c r="D147" s="115" t="s">
        <v>273</v>
      </c>
      <c r="E147" s="121" t="s">
        <v>274</v>
      </c>
      <c r="F147" s="164">
        <v>0</v>
      </c>
      <c r="G147" s="165">
        <v>0</v>
      </c>
      <c r="H147" s="165">
        <v>86.52</v>
      </c>
      <c r="I147" s="165">
        <v>3.48</v>
      </c>
      <c r="J147" s="165">
        <v>0</v>
      </c>
      <c r="K147" s="165">
        <v>0</v>
      </c>
      <c r="L147" s="166">
        <v>90</v>
      </c>
      <c r="M147" s="164">
        <v>86.52</v>
      </c>
      <c r="N147" s="165">
        <v>3.48</v>
      </c>
      <c r="O147" s="165">
        <v>0</v>
      </c>
      <c r="P147" s="166">
        <v>90</v>
      </c>
      <c r="Q147" s="164">
        <v>0</v>
      </c>
      <c r="R147" s="165">
        <v>0</v>
      </c>
      <c r="S147" s="165">
        <v>86.52</v>
      </c>
      <c r="T147" s="165">
        <v>3.48</v>
      </c>
      <c r="U147" s="165">
        <v>0</v>
      </c>
      <c r="V147" s="165">
        <v>0</v>
      </c>
      <c r="W147" s="192">
        <v>90</v>
      </c>
      <c r="X147" s="201">
        <f t="shared" si="5"/>
        <v>0</v>
      </c>
      <c r="Z147" s="204">
        <f t="shared" si="6"/>
        <v>0</v>
      </c>
    </row>
    <row r="148" spans="1:26" ht="20.149999999999999" customHeight="1" x14ac:dyDescent="0.35">
      <c r="A148" s="107" t="s">
        <v>389</v>
      </c>
      <c r="B148" s="106" t="s">
        <v>389</v>
      </c>
      <c r="C148" s="131" t="s">
        <v>49</v>
      </c>
      <c r="D148" s="115" t="s">
        <v>390</v>
      </c>
      <c r="E148" s="121" t="s">
        <v>391</v>
      </c>
      <c r="F148" s="164">
        <v>29</v>
      </c>
      <c r="G148" s="165">
        <v>949</v>
      </c>
      <c r="H148" s="165">
        <v>1084.23</v>
      </c>
      <c r="I148" s="165">
        <v>136.74</v>
      </c>
      <c r="J148" s="165">
        <v>12</v>
      </c>
      <c r="K148" s="165">
        <v>0</v>
      </c>
      <c r="L148" s="166">
        <v>1232.97</v>
      </c>
      <c r="M148" s="164">
        <v>1075.2</v>
      </c>
      <c r="N148" s="165">
        <v>133.77000000000001</v>
      </c>
      <c r="O148" s="165">
        <v>24</v>
      </c>
      <c r="P148" s="166">
        <v>1232.97</v>
      </c>
      <c r="Q148" s="164">
        <v>29</v>
      </c>
      <c r="R148" s="165">
        <v>949</v>
      </c>
      <c r="S148" s="165">
        <v>1087.01</v>
      </c>
      <c r="T148" s="165">
        <v>135.41999999999999</v>
      </c>
      <c r="U148" s="165">
        <v>12</v>
      </c>
      <c r="V148" s="165">
        <v>0</v>
      </c>
      <c r="W148" s="192">
        <v>1234.43</v>
      </c>
      <c r="X148" s="201">
        <f t="shared" si="5"/>
        <v>1.4600000000000364</v>
      </c>
      <c r="Z148" s="204">
        <f t="shared" si="6"/>
        <v>1.4600000000000364</v>
      </c>
    </row>
    <row r="149" spans="1:26" ht="20.149999999999999" customHeight="1" x14ac:dyDescent="0.35">
      <c r="A149" s="107" t="s">
        <v>403</v>
      </c>
      <c r="B149" s="106" t="s">
        <v>404</v>
      </c>
      <c r="C149" s="131" t="s">
        <v>27</v>
      </c>
      <c r="D149" s="115" t="s">
        <v>405</v>
      </c>
      <c r="E149" s="121" t="s">
        <v>391</v>
      </c>
      <c r="F149" s="164">
        <v>19</v>
      </c>
      <c r="G149" s="165">
        <v>444</v>
      </c>
      <c r="H149" s="165">
        <v>718.0200000000001</v>
      </c>
      <c r="I149" s="165">
        <v>111.96</v>
      </c>
      <c r="J149" s="165">
        <v>10</v>
      </c>
      <c r="K149" s="165">
        <v>0</v>
      </c>
      <c r="L149" s="166">
        <v>839.98000000000013</v>
      </c>
      <c r="M149" s="164">
        <v>730.50000000000011</v>
      </c>
      <c r="N149" s="165">
        <v>129.47999999999999</v>
      </c>
      <c r="O149" s="165">
        <v>11</v>
      </c>
      <c r="P149" s="166">
        <v>870.98000000000013</v>
      </c>
      <c r="Q149" s="164">
        <v>20</v>
      </c>
      <c r="R149" s="165">
        <v>440</v>
      </c>
      <c r="S149" s="165">
        <v>747.43000000000006</v>
      </c>
      <c r="T149" s="165">
        <v>124.3</v>
      </c>
      <c r="U149" s="165">
        <v>10</v>
      </c>
      <c r="V149" s="165">
        <v>0</v>
      </c>
      <c r="W149" s="192">
        <v>881.73</v>
      </c>
      <c r="X149" s="201">
        <f t="shared" si="5"/>
        <v>41.749999999999886</v>
      </c>
      <c r="Z149" s="204">
        <f t="shared" si="6"/>
        <v>10.749999999999886</v>
      </c>
    </row>
    <row r="150" spans="1:26" ht="20.149999999999999" customHeight="1" x14ac:dyDescent="0.35">
      <c r="A150" s="107" t="s">
        <v>389</v>
      </c>
      <c r="B150" s="106" t="s">
        <v>392</v>
      </c>
      <c r="C150" s="131" t="s">
        <v>27</v>
      </c>
      <c r="D150" s="115" t="s">
        <v>393</v>
      </c>
      <c r="E150" s="121" t="s">
        <v>391</v>
      </c>
      <c r="F150" s="164">
        <v>9</v>
      </c>
      <c r="G150" s="165">
        <v>225</v>
      </c>
      <c r="H150" s="165">
        <v>370.69</v>
      </c>
      <c r="I150" s="165">
        <v>67.81</v>
      </c>
      <c r="J150" s="165">
        <v>4</v>
      </c>
      <c r="K150" s="165">
        <v>0</v>
      </c>
      <c r="L150" s="166">
        <v>442.5</v>
      </c>
      <c r="M150" s="164">
        <v>354.5</v>
      </c>
      <c r="N150" s="165">
        <v>78.8</v>
      </c>
      <c r="O150" s="165">
        <v>4</v>
      </c>
      <c r="P150" s="166">
        <v>437.3</v>
      </c>
      <c r="Q150" s="164">
        <v>9</v>
      </c>
      <c r="R150" s="165">
        <v>216</v>
      </c>
      <c r="S150" s="165">
        <v>358.72999999999996</v>
      </c>
      <c r="T150" s="165">
        <v>72.569999999999993</v>
      </c>
      <c r="U150" s="165">
        <v>4</v>
      </c>
      <c r="V150" s="165">
        <v>0</v>
      </c>
      <c r="W150" s="192">
        <v>435.29999999999995</v>
      </c>
      <c r="X150" s="201">
        <f t="shared" si="5"/>
        <v>-7.2000000000000455</v>
      </c>
      <c r="Z150" s="204">
        <f t="shared" si="6"/>
        <v>-2.0000000000000568</v>
      </c>
    </row>
    <row r="151" spans="1:26" ht="20.149999999999999" customHeight="1" x14ac:dyDescent="0.35">
      <c r="A151" s="107" t="s">
        <v>403</v>
      </c>
      <c r="B151" s="106" t="s">
        <v>403</v>
      </c>
      <c r="C151" s="131" t="s">
        <v>23</v>
      </c>
      <c r="D151" s="115" t="s">
        <v>406</v>
      </c>
      <c r="E151" s="121" t="s">
        <v>391</v>
      </c>
      <c r="F151" s="164">
        <v>4</v>
      </c>
      <c r="G151" s="165">
        <v>72</v>
      </c>
      <c r="H151" s="165">
        <v>148.54</v>
      </c>
      <c r="I151" s="165">
        <v>10.52</v>
      </c>
      <c r="J151" s="165">
        <v>2</v>
      </c>
      <c r="K151" s="165">
        <v>0</v>
      </c>
      <c r="L151" s="166">
        <v>161.06</v>
      </c>
      <c r="M151" s="164">
        <v>147.69999999999999</v>
      </c>
      <c r="N151" s="165">
        <v>12.36</v>
      </c>
      <c r="O151" s="165">
        <v>2</v>
      </c>
      <c r="P151" s="166">
        <v>162.06</v>
      </c>
      <c r="Q151" s="164">
        <v>4</v>
      </c>
      <c r="R151" s="165">
        <v>96</v>
      </c>
      <c r="S151" s="165">
        <v>143.19</v>
      </c>
      <c r="T151" s="165">
        <v>11.06</v>
      </c>
      <c r="U151" s="165">
        <v>2</v>
      </c>
      <c r="V151" s="165">
        <v>0</v>
      </c>
      <c r="W151" s="192">
        <v>156.25</v>
      </c>
      <c r="X151" s="201">
        <f t="shared" si="5"/>
        <v>-4.8100000000000023</v>
      </c>
      <c r="Z151" s="204">
        <f t="shared" si="6"/>
        <v>-5.8100000000000023</v>
      </c>
    </row>
    <row r="152" spans="1:26" ht="20.149999999999999" customHeight="1" x14ac:dyDescent="0.35">
      <c r="A152" s="107" t="s">
        <v>244</v>
      </c>
      <c r="B152" s="106" t="s">
        <v>244</v>
      </c>
      <c r="C152" s="131" t="s">
        <v>30</v>
      </c>
      <c r="D152" s="115" t="s">
        <v>245</v>
      </c>
      <c r="E152" s="121" t="s">
        <v>246</v>
      </c>
      <c r="F152" s="164">
        <v>50</v>
      </c>
      <c r="G152" s="165">
        <v>1728</v>
      </c>
      <c r="H152" s="165">
        <v>1836.96</v>
      </c>
      <c r="I152" s="165">
        <v>239.44</v>
      </c>
      <c r="J152" s="165">
        <v>26</v>
      </c>
      <c r="K152" s="165">
        <v>0</v>
      </c>
      <c r="L152" s="166">
        <v>2102.4</v>
      </c>
      <c r="M152" s="164">
        <v>1837.3500000000001</v>
      </c>
      <c r="N152" s="165">
        <v>248.05</v>
      </c>
      <c r="O152" s="165">
        <v>26</v>
      </c>
      <c r="P152" s="166">
        <v>2111.4</v>
      </c>
      <c r="Q152" s="164">
        <v>50</v>
      </c>
      <c r="R152" s="165">
        <v>1728</v>
      </c>
      <c r="S152" s="165">
        <v>1833.46</v>
      </c>
      <c r="T152" s="165">
        <v>243.25</v>
      </c>
      <c r="U152" s="165">
        <v>26</v>
      </c>
      <c r="V152" s="165">
        <v>0</v>
      </c>
      <c r="W152" s="192">
        <v>2102.71</v>
      </c>
      <c r="X152" s="201">
        <f t="shared" si="5"/>
        <v>0.30999999999994543</v>
      </c>
      <c r="Z152" s="204">
        <f t="shared" si="6"/>
        <v>-8.6900000000000546</v>
      </c>
    </row>
    <row r="153" spans="1:26" ht="20.149999999999999" customHeight="1" x14ac:dyDescent="0.35">
      <c r="A153" s="107" t="s">
        <v>376</v>
      </c>
      <c r="B153" s="106" t="s">
        <v>376</v>
      </c>
      <c r="C153" s="131" t="s">
        <v>49</v>
      </c>
      <c r="D153" s="115" t="s">
        <v>377</v>
      </c>
      <c r="E153" s="121" t="s">
        <v>378</v>
      </c>
      <c r="F153" s="164">
        <v>36</v>
      </c>
      <c r="G153" s="165">
        <v>1123</v>
      </c>
      <c r="H153" s="165">
        <v>1274.2</v>
      </c>
      <c r="I153" s="165">
        <v>171.57</v>
      </c>
      <c r="J153" s="165">
        <v>18</v>
      </c>
      <c r="K153" s="165">
        <v>10</v>
      </c>
      <c r="L153" s="166">
        <v>1463.77</v>
      </c>
      <c r="M153" s="164">
        <v>1307.4000000000001</v>
      </c>
      <c r="N153" s="165">
        <v>187.13</v>
      </c>
      <c r="O153" s="165">
        <v>18</v>
      </c>
      <c r="P153" s="166">
        <v>1512.53</v>
      </c>
      <c r="Q153" s="164">
        <v>38</v>
      </c>
      <c r="R153" s="165">
        <v>1184</v>
      </c>
      <c r="S153" s="165">
        <v>1341.56</v>
      </c>
      <c r="T153" s="165">
        <v>186.21</v>
      </c>
      <c r="U153" s="165">
        <v>18</v>
      </c>
      <c r="V153" s="165">
        <v>8</v>
      </c>
      <c r="W153" s="192">
        <v>1545.77</v>
      </c>
      <c r="X153" s="201">
        <f t="shared" si="5"/>
        <v>82</v>
      </c>
      <c r="Z153" s="204">
        <f t="shared" si="6"/>
        <v>33.240000000000009</v>
      </c>
    </row>
    <row r="154" spans="1:26" ht="20.149999999999999" customHeight="1" x14ac:dyDescent="0.35">
      <c r="A154" s="107" t="s">
        <v>376</v>
      </c>
      <c r="B154" s="106" t="s">
        <v>379</v>
      </c>
      <c r="C154" s="131" t="s">
        <v>27</v>
      </c>
      <c r="D154" s="115" t="s">
        <v>380</v>
      </c>
      <c r="E154" s="121" t="s">
        <v>378</v>
      </c>
      <c r="F154" s="164">
        <v>6</v>
      </c>
      <c r="G154" s="165">
        <v>162</v>
      </c>
      <c r="H154" s="165">
        <v>233.4</v>
      </c>
      <c r="I154" s="165">
        <v>48.46</v>
      </c>
      <c r="J154" s="165">
        <v>4</v>
      </c>
      <c r="K154" s="165">
        <v>0</v>
      </c>
      <c r="L154" s="166">
        <v>285.86</v>
      </c>
      <c r="M154" s="164">
        <v>238</v>
      </c>
      <c r="N154" s="165">
        <v>43.86</v>
      </c>
      <c r="O154" s="165">
        <v>4</v>
      </c>
      <c r="P154" s="166">
        <v>285.86</v>
      </c>
      <c r="Q154" s="164">
        <v>6</v>
      </c>
      <c r="R154" s="165">
        <v>174</v>
      </c>
      <c r="S154" s="165">
        <v>243.16</v>
      </c>
      <c r="T154" s="165">
        <v>47.6</v>
      </c>
      <c r="U154" s="165">
        <v>4</v>
      </c>
      <c r="V154" s="165">
        <v>2</v>
      </c>
      <c r="W154" s="192">
        <v>294.76</v>
      </c>
      <c r="X154" s="201">
        <f t="shared" si="5"/>
        <v>8.8999999999999773</v>
      </c>
      <c r="Z154" s="204">
        <f t="shared" si="6"/>
        <v>8.8999999999999773</v>
      </c>
    </row>
    <row r="155" spans="1:26" ht="20.149999999999999" customHeight="1" x14ac:dyDescent="0.35">
      <c r="A155" s="107" t="s">
        <v>398</v>
      </c>
      <c r="B155" s="106" t="s">
        <v>398</v>
      </c>
      <c r="C155" s="131" t="s">
        <v>49</v>
      </c>
      <c r="D155" s="115" t="s">
        <v>402</v>
      </c>
      <c r="E155" s="121" t="s">
        <v>401</v>
      </c>
      <c r="F155" s="164">
        <v>27</v>
      </c>
      <c r="G155" s="165">
        <v>842</v>
      </c>
      <c r="H155" s="165">
        <v>963.69</v>
      </c>
      <c r="I155" s="165">
        <v>162.56</v>
      </c>
      <c r="J155" s="165">
        <v>14</v>
      </c>
      <c r="K155" s="165">
        <v>17</v>
      </c>
      <c r="L155" s="166">
        <v>1140.25</v>
      </c>
      <c r="M155" s="164">
        <v>991</v>
      </c>
      <c r="N155" s="165">
        <v>188.35</v>
      </c>
      <c r="O155" s="165">
        <v>14</v>
      </c>
      <c r="P155" s="166">
        <v>1193.3499999999999</v>
      </c>
      <c r="Q155" s="164">
        <v>28</v>
      </c>
      <c r="R155" s="165">
        <v>831</v>
      </c>
      <c r="S155" s="165">
        <v>972.43999999999994</v>
      </c>
      <c r="T155" s="165">
        <v>174.35</v>
      </c>
      <c r="U155" s="165">
        <v>14</v>
      </c>
      <c r="V155" s="165">
        <v>9</v>
      </c>
      <c r="W155" s="192">
        <v>1160.79</v>
      </c>
      <c r="X155" s="201">
        <f t="shared" si="5"/>
        <v>20.539999999999964</v>
      </c>
      <c r="Z155" s="204">
        <f t="shared" si="6"/>
        <v>-32.559999999999945</v>
      </c>
    </row>
    <row r="156" spans="1:26" ht="20.149999999999999" customHeight="1" x14ac:dyDescent="0.35">
      <c r="A156" s="107" t="s">
        <v>398</v>
      </c>
      <c r="B156" s="106" t="s">
        <v>399</v>
      </c>
      <c r="C156" s="131" t="s">
        <v>27</v>
      </c>
      <c r="D156" s="115" t="s">
        <v>400</v>
      </c>
      <c r="E156" s="121" t="s">
        <v>401</v>
      </c>
      <c r="F156" s="164">
        <v>24</v>
      </c>
      <c r="G156" s="165">
        <v>513</v>
      </c>
      <c r="H156" s="165">
        <v>772.46999999999991</v>
      </c>
      <c r="I156" s="165">
        <v>155.83000000000001</v>
      </c>
      <c r="J156" s="165">
        <v>6</v>
      </c>
      <c r="K156" s="165">
        <v>0</v>
      </c>
      <c r="L156" s="166">
        <v>934.3</v>
      </c>
      <c r="M156" s="164">
        <v>755.42</v>
      </c>
      <c r="N156" s="165">
        <v>172.88</v>
      </c>
      <c r="O156" s="165">
        <v>6</v>
      </c>
      <c r="P156" s="166">
        <v>934.3</v>
      </c>
      <c r="Q156" s="164">
        <v>24</v>
      </c>
      <c r="R156" s="165">
        <v>515</v>
      </c>
      <c r="S156" s="165">
        <v>782.67</v>
      </c>
      <c r="T156" s="165">
        <v>168.35</v>
      </c>
      <c r="U156" s="165">
        <v>6</v>
      </c>
      <c r="V156" s="165">
        <v>8</v>
      </c>
      <c r="W156" s="192">
        <v>957.02</v>
      </c>
      <c r="X156" s="201">
        <f t="shared" si="5"/>
        <v>22.720000000000027</v>
      </c>
      <c r="Z156" s="204">
        <f t="shared" si="6"/>
        <v>22.720000000000027</v>
      </c>
    </row>
    <row r="157" spans="1:26" ht="20.149999999999999" customHeight="1" x14ac:dyDescent="0.35">
      <c r="A157" s="107" t="s">
        <v>345</v>
      </c>
      <c r="B157" s="106" t="s">
        <v>345</v>
      </c>
      <c r="C157" s="131" t="s">
        <v>30</v>
      </c>
      <c r="D157" s="115" t="s">
        <v>346</v>
      </c>
      <c r="E157" s="121" t="s">
        <v>347</v>
      </c>
      <c r="F157" s="164">
        <v>46</v>
      </c>
      <c r="G157" s="165">
        <v>1505</v>
      </c>
      <c r="H157" s="165">
        <v>1547.7700000000002</v>
      </c>
      <c r="I157" s="165">
        <v>239.76</v>
      </c>
      <c r="J157" s="165">
        <v>17</v>
      </c>
      <c r="K157" s="165">
        <v>0</v>
      </c>
      <c r="L157" s="166">
        <v>1804.5300000000002</v>
      </c>
      <c r="M157" s="164">
        <v>1477.2000000000003</v>
      </c>
      <c r="N157" s="165">
        <v>227.25</v>
      </c>
      <c r="O157" s="165">
        <v>17</v>
      </c>
      <c r="P157" s="166">
        <v>1721.4500000000003</v>
      </c>
      <c r="Q157" s="164">
        <v>43</v>
      </c>
      <c r="R157" s="165">
        <v>1400</v>
      </c>
      <c r="S157" s="165">
        <v>1434.9299999999998</v>
      </c>
      <c r="T157" s="165">
        <v>218.44</v>
      </c>
      <c r="U157" s="165">
        <v>17</v>
      </c>
      <c r="V157" s="165">
        <v>0</v>
      </c>
      <c r="W157" s="192">
        <v>1670.37</v>
      </c>
      <c r="X157" s="201">
        <f t="shared" si="5"/>
        <v>-134.16000000000031</v>
      </c>
      <c r="Z157" s="204">
        <f t="shared" si="6"/>
        <v>-51.080000000000382</v>
      </c>
    </row>
    <row r="158" spans="1:26" ht="20.149999999999999" customHeight="1" x14ac:dyDescent="0.35">
      <c r="A158" s="107" t="s">
        <v>361</v>
      </c>
      <c r="B158" s="106" t="s">
        <v>361</v>
      </c>
      <c r="C158" s="131" t="s">
        <v>55</v>
      </c>
      <c r="D158" s="115" t="s">
        <v>182</v>
      </c>
      <c r="E158" s="121" t="s">
        <v>347</v>
      </c>
      <c r="F158" s="164">
        <v>23</v>
      </c>
      <c r="G158" s="165">
        <v>584</v>
      </c>
      <c r="H158" s="165">
        <v>869.66000000000008</v>
      </c>
      <c r="I158" s="165">
        <v>168.22</v>
      </c>
      <c r="J158" s="165">
        <v>13</v>
      </c>
      <c r="K158" s="165">
        <v>11</v>
      </c>
      <c r="L158" s="166">
        <v>1050.8800000000001</v>
      </c>
      <c r="M158" s="164">
        <v>866.90000000000009</v>
      </c>
      <c r="N158" s="165">
        <v>170.98</v>
      </c>
      <c r="O158" s="165">
        <v>13</v>
      </c>
      <c r="P158" s="166">
        <v>1050.8800000000001</v>
      </c>
      <c r="Q158" s="164">
        <v>23</v>
      </c>
      <c r="R158" s="165">
        <v>579</v>
      </c>
      <c r="S158" s="165">
        <v>892.62000000000012</v>
      </c>
      <c r="T158" s="165">
        <v>174.28</v>
      </c>
      <c r="U158" s="165">
        <v>13</v>
      </c>
      <c r="V158" s="165">
        <v>11</v>
      </c>
      <c r="W158" s="192">
        <v>1079.9000000000001</v>
      </c>
      <c r="X158" s="201">
        <f t="shared" si="5"/>
        <v>29.019999999999982</v>
      </c>
      <c r="Z158" s="204">
        <f t="shared" si="6"/>
        <v>29.019999999999982</v>
      </c>
    </row>
    <row r="159" spans="1:26" ht="20.149999999999999" customHeight="1" thickBot="1" x14ac:dyDescent="0.4">
      <c r="A159" s="112" t="s">
        <v>628</v>
      </c>
      <c r="B159" s="113" t="s">
        <v>628</v>
      </c>
      <c r="C159" s="134" t="s">
        <v>609</v>
      </c>
      <c r="D159" s="118" t="s">
        <v>629</v>
      </c>
      <c r="E159" s="124" t="s">
        <v>347</v>
      </c>
      <c r="F159" s="183">
        <v>12</v>
      </c>
      <c r="G159" s="184">
        <v>420</v>
      </c>
      <c r="H159" s="184">
        <v>444.15</v>
      </c>
      <c r="I159" s="184">
        <v>33.729999999999997</v>
      </c>
      <c r="J159" s="184">
        <v>4</v>
      </c>
      <c r="K159" s="184">
        <v>0</v>
      </c>
      <c r="L159" s="185">
        <v>481.88</v>
      </c>
      <c r="M159" s="183">
        <v>410.15</v>
      </c>
      <c r="N159" s="184">
        <v>51.669999999999995</v>
      </c>
      <c r="O159" s="184">
        <v>4</v>
      </c>
      <c r="P159" s="185">
        <v>465.82</v>
      </c>
      <c r="Q159" s="183">
        <v>17</v>
      </c>
      <c r="R159" s="184">
        <v>595</v>
      </c>
      <c r="S159" s="184">
        <v>638.75</v>
      </c>
      <c r="T159" s="184">
        <v>63.93</v>
      </c>
      <c r="U159" s="184">
        <v>4</v>
      </c>
      <c r="V159" s="184">
        <v>0</v>
      </c>
      <c r="W159" s="196">
        <v>706.68</v>
      </c>
      <c r="X159" s="201">
        <f t="shared" si="5"/>
        <v>224.79999999999995</v>
      </c>
      <c r="Z159" s="204">
        <f t="shared" si="6"/>
        <v>240.85999999999996</v>
      </c>
    </row>
    <row r="160" spans="1:26" ht="20.149999999999999" customHeight="1" x14ac:dyDescent="0.35">
      <c r="A160" s="107" t="s">
        <v>280</v>
      </c>
      <c r="B160" s="106" t="s">
        <v>280</v>
      </c>
      <c r="C160" s="131" t="s">
        <v>49</v>
      </c>
      <c r="D160" s="115" t="s">
        <v>281</v>
      </c>
      <c r="E160" s="121" t="s">
        <v>254</v>
      </c>
      <c r="F160" s="164">
        <v>38</v>
      </c>
      <c r="G160" s="165">
        <v>1034</v>
      </c>
      <c r="H160" s="165">
        <v>1477.05</v>
      </c>
      <c r="I160" s="165">
        <v>229.96</v>
      </c>
      <c r="J160" s="165">
        <v>22</v>
      </c>
      <c r="K160" s="165">
        <v>22</v>
      </c>
      <c r="L160" s="166">
        <v>1729.01</v>
      </c>
      <c r="M160" s="164">
        <v>1469.5</v>
      </c>
      <c r="N160" s="165">
        <v>246.51000000000002</v>
      </c>
      <c r="O160" s="165">
        <v>22</v>
      </c>
      <c r="P160" s="166">
        <v>1738.01</v>
      </c>
      <c r="Q160" s="164">
        <v>39</v>
      </c>
      <c r="R160" s="165">
        <v>1049</v>
      </c>
      <c r="S160" s="165">
        <v>1496.49</v>
      </c>
      <c r="T160" s="165">
        <v>241.91</v>
      </c>
      <c r="U160" s="165">
        <v>22</v>
      </c>
      <c r="V160" s="165">
        <v>12</v>
      </c>
      <c r="W160" s="192">
        <v>1760.4</v>
      </c>
      <c r="X160" s="201">
        <f t="shared" si="5"/>
        <v>31.3900000000001</v>
      </c>
      <c r="Z160" s="204">
        <f t="shared" si="6"/>
        <v>22.3900000000001</v>
      </c>
    </row>
    <row r="161" spans="1:26" ht="20.149999999999999" customHeight="1" x14ac:dyDescent="0.35">
      <c r="A161" s="107" t="s">
        <v>268</v>
      </c>
      <c r="B161" s="106" t="s">
        <v>268</v>
      </c>
      <c r="C161" s="131" t="s">
        <v>55</v>
      </c>
      <c r="D161" s="115" t="s">
        <v>100</v>
      </c>
      <c r="E161" s="121" t="s">
        <v>254</v>
      </c>
      <c r="F161" s="164">
        <v>21</v>
      </c>
      <c r="G161" s="165">
        <v>450</v>
      </c>
      <c r="H161" s="165">
        <v>770.04</v>
      </c>
      <c r="I161" s="165">
        <v>115.44</v>
      </c>
      <c r="J161" s="165">
        <v>14</v>
      </c>
      <c r="K161" s="165">
        <v>6</v>
      </c>
      <c r="L161" s="166">
        <v>899.48</v>
      </c>
      <c r="M161" s="164">
        <v>786</v>
      </c>
      <c r="N161" s="165">
        <v>122.47999999999999</v>
      </c>
      <c r="O161" s="165">
        <v>15</v>
      </c>
      <c r="P161" s="166">
        <v>923.48</v>
      </c>
      <c r="Q161" s="164">
        <v>22</v>
      </c>
      <c r="R161" s="165">
        <v>458</v>
      </c>
      <c r="S161" s="165">
        <v>764.57999999999981</v>
      </c>
      <c r="T161" s="165">
        <v>116.84</v>
      </c>
      <c r="U161" s="165">
        <v>14</v>
      </c>
      <c r="V161" s="165">
        <v>6</v>
      </c>
      <c r="W161" s="192">
        <v>895.41999999999985</v>
      </c>
      <c r="X161" s="201">
        <f t="shared" si="5"/>
        <v>-4.0600000000001728</v>
      </c>
      <c r="Z161" s="204">
        <f t="shared" si="6"/>
        <v>-28.060000000000173</v>
      </c>
    </row>
    <row r="162" spans="1:26" ht="20.149999999999999" customHeight="1" x14ac:dyDescent="0.35">
      <c r="A162" s="107" t="s">
        <v>252</v>
      </c>
      <c r="B162" s="106" t="s">
        <v>252</v>
      </c>
      <c r="C162" s="131" t="s">
        <v>23</v>
      </c>
      <c r="D162" s="115" t="s">
        <v>253</v>
      </c>
      <c r="E162" s="121" t="s">
        <v>254</v>
      </c>
      <c r="F162" s="164">
        <v>45</v>
      </c>
      <c r="G162" s="165">
        <v>1369</v>
      </c>
      <c r="H162" s="165">
        <v>1652.1599999999999</v>
      </c>
      <c r="I162" s="165">
        <v>302.87</v>
      </c>
      <c r="J162" s="165">
        <v>23</v>
      </c>
      <c r="K162" s="165">
        <v>40</v>
      </c>
      <c r="L162" s="166">
        <v>1978.0299999999997</v>
      </c>
      <c r="M162" s="164">
        <v>1711.7499999999998</v>
      </c>
      <c r="N162" s="165">
        <v>289.14999999999998</v>
      </c>
      <c r="O162" s="165">
        <v>23</v>
      </c>
      <c r="P162" s="166">
        <v>2023.8999999999996</v>
      </c>
      <c r="Q162" s="164">
        <v>46</v>
      </c>
      <c r="R162" s="165">
        <v>1387</v>
      </c>
      <c r="S162" s="165">
        <v>1648.24</v>
      </c>
      <c r="T162" s="165">
        <v>290.29000000000002</v>
      </c>
      <c r="U162" s="165">
        <v>23</v>
      </c>
      <c r="V162" s="165">
        <v>25</v>
      </c>
      <c r="W162" s="192">
        <v>1961.53</v>
      </c>
      <c r="X162" s="201">
        <f t="shared" si="5"/>
        <v>-16.499999999999773</v>
      </c>
      <c r="Z162" s="204">
        <f t="shared" si="6"/>
        <v>-62.369999999999663</v>
      </c>
    </row>
    <row r="163" spans="1:26" ht="20.149999999999999" customHeight="1" x14ac:dyDescent="0.35">
      <c r="A163" s="107" t="s">
        <v>280</v>
      </c>
      <c r="B163" s="106" t="s">
        <v>282</v>
      </c>
      <c r="C163" s="131" t="s">
        <v>27</v>
      </c>
      <c r="D163" s="115" t="s">
        <v>283</v>
      </c>
      <c r="E163" s="121" t="s">
        <v>254</v>
      </c>
      <c r="F163" s="164">
        <v>28</v>
      </c>
      <c r="G163" s="165">
        <v>564</v>
      </c>
      <c r="H163" s="165">
        <v>1039.8100000000002</v>
      </c>
      <c r="I163" s="165">
        <v>140.09</v>
      </c>
      <c r="J163" s="165">
        <v>8</v>
      </c>
      <c r="K163" s="165">
        <v>0</v>
      </c>
      <c r="L163" s="166">
        <v>1187.9000000000001</v>
      </c>
      <c r="M163" s="164">
        <v>1012.5000000000002</v>
      </c>
      <c r="N163" s="165">
        <v>160.20000000000002</v>
      </c>
      <c r="O163" s="165">
        <v>8</v>
      </c>
      <c r="P163" s="166">
        <v>1180.7</v>
      </c>
      <c r="Q163" s="164">
        <v>28</v>
      </c>
      <c r="R163" s="165">
        <v>555</v>
      </c>
      <c r="S163" s="165">
        <v>1021.28</v>
      </c>
      <c r="T163" s="165">
        <v>149.47</v>
      </c>
      <c r="U163" s="165">
        <v>8</v>
      </c>
      <c r="V163" s="165">
        <v>10</v>
      </c>
      <c r="W163" s="192">
        <v>1178.75</v>
      </c>
      <c r="X163" s="201">
        <f t="shared" si="5"/>
        <v>-9.1500000000000909</v>
      </c>
      <c r="Z163" s="204">
        <f t="shared" si="6"/>
        <v>-1.9500000000000455</v>
      </c>
    </row>
    <row r="164" spans="1:26" ht="20.149999999999999" customHeight="1" x14ac:dyDescent="0.35">
      <c r="A164" s="107" t="s">
        <v>252</v>
      </c>
      <c r="B164" s="106" t="s">
        <v>255</v>
      </c>
      <c r="C164" s="131" t="s">
        <v>27</v>
      </c>
      <c r="D164" s="115" t="s">
        <v>256</v>
      </c>
      <c r="E164" s="121" t="s">
        <v>254</v>
      </c>
      <c r="F164" s="164">
        <v>24</v>
      </c>
      <c r="G164" s="165">
        <v>517</v>
      </c>
      <c r="H164" s="165">
        <v>868.6600000000002</v>
      </c>
      <c r="I164" s="165">
        <v>151.16999999999999</v>
      </c>
      <c r="J164" s="165">
        <v>7</v>
      </c>
      <c r="K164" s="165">
        <v>0</v>
      </c>
      <c r="L164" s="166">
        <v>1026.8300000000002</v>
      </c>
      <c r="M164" s="164">
        <v>864.50000000000023</v>
      </c>
      <c r="N164" s="165">
        <v>151.32999999999998</v>
      </c>
      <c r="O164" s="165">
        <v>7</v>
      </c>
      <c r="P164" s="166">
        <v>1022.8300000000002</v>
      </c>
      <c r="Q164" s="164">
        <v>25</v>
      </c>
      <c r="R164" s="165">
        <v>523</v>
      </c>
      <c r="S164" s="165">
        <v>887.65</v>
      </c>
      <c r="T164" s="165">
        <v>154.9</v>
      </c>
      <c r="U164" s="165">
        <v>7</v>
      </c>
      <c r="V164" s="165">
        <v>15</v>
      </c>
      <c r="W164" s="192">
        <v>1049.55</v>
      </c>
      <c r="X164" s="201">
        <f t="shared" si="5"/>
        <v>22.7199999999998</v>
      </c>
      <c r="Z164" s="204">
        <f t="shared" si="6"/>
        <v>26.7199999999998</v>
      </c>
    </row>
    <row r="165" spans="1:26" ht="20.149999999999999" customHeight="1" x14ac:dyDescent="0.35">
      <c r="A165" s="107" t="s">
        <v>252</v>
      </c>
      <c r="B165" s="106" t="s">
        <v>257</v>
      </c>
      <c r="C165" s="131" t="s">
        <v>122</v>
      </c>
      <c r="D165" s="115" t="s">
        <v>258</v>
      </c>
      <c r="E165" s="121" t="s">
        <v>254</v>
      </c>
      <c r="F165" s="164">
        <v>0</v>
      </c>
      <c r="G165" s="165">
        <v>0</v>
      </c>
      <c r="H165" s="165">
        <v>199.48</v>
      </c>
      <c r="I165" s="165">
        <v>43.02</v>
      </c>
      <c r="J165" s="165">
        <v>0</v>
      </c>
      <c r="K165" s="165">
        <v>0</v>
      </c>
      <c r="L165" s="166">
        <v>242.5</v>
      </c>
      <c r="M165" s="164">
        <v>199.5</v>
      </c>
      <c r="N165" s="165">
        <v>43</v>
      </c>
      <c r="O165" s="165">
        <v>0</v>
      </c>
      <c r="P165" s="166">
        <v>242.5</v>
      </c>
      <c r="Q165" s="164">
        <v>0</v>
      </c>
      <c r="R165" s="165">
        <v>0</v>
      </c>
      <c r="S165" s="165">
        <v>199.49</v>
      </c>
      <c r="T165" s="165">
        <v>43.01</v>
      </c>
      <c r="U165" s="165">
        <v>0</v>
      </c>
      <c r="V165" s="165">
        <v>0</v>
      </c>
      <c r="W165" s="192">
        <v>242.5</v>
      </c>
      <c r="X165" s="201">
        <f t="shared" si="5"/>
        <v>0</v>
      </c>
      <c r="Z165" s="204">
        <f t="shared" si="6"/>
        <v>0</v>
      </c>
    </row>
    <row r="166" spans="1:26" s="142" customFormat="1" ht="20.149999999999999" customHeight="1" x14ac:dyDescent="0.35">
      <c r="A166" s="138"/>
      <c r="B166" s="139"/>
      <c r="C166" s="140"/>
      <c r="D166" s="141"/>
      <c r="E166" s="143" t="s">
        <v>646</v>
      </c>
      <c r="F166" s="173"/>
      <c r="G166" s="174"/>
      <c r="H166" s="174"/>
      <c r="I166" s="174"/>
      <c r="J166" s="174"/>
      <c r="K166" s="174"/>
      <c r="L166" s="175"/>
      <c r="M166" s="173"/>
      <c r="N166" s="174"/>
      <c r="O166" s="174"/>
      <c r="P166" s="175"/>
      <c r="Q166" s="173"/>
      <c r="R166" s="174"/>
      <c r="S166" s="174"/>
      <c r="T166" s="174"/>
      <c r="U166" s="174"/>
      <c r="V166" s="174"/>
      <c r="W166" s="193"/>
      <c r="X166" s="213">
        <f>SUM(X90:X165)</f>
        <v>824.42999999999859</v>
      </c>
      <c r="Y166" s="213">
        <f t="shared" ref="Y166:Z166" si="7">SUM(Y90:Y165)</f>
        <v>0</v>
      </c>
      <c r="Z166" s="213">
        <f t="shared" si="7"/>
        <v>223.21999999999861</v>
      </c>
    </row>
    <row r="167" spans="1:26" s="105" customFormat="1" ht="20.149999999999999" customHeight="1" x14ac:dyDescent="0.35">
      <c r="A167" s="107"/>
      <c r="B167" s="106"/>
      <c r="C167" s="131"/>
      <c r="D167" s="115"/>
      <c r="E167" s="121"/>
      <c r="F167" s="164"/>
      <c r="G167" s="165"/>
      <c r="H167" s="165"/>
      <c r="I167" s="165"/>
      <c r="J167" s="165"/>
      <c r="K167" s="165"/>
      <c r="L167" s="166"/>
      <c r="M167" s="164"/>
      <c r="N167" s="165"/>
      <c r="O167" s="165"/>
      <c r="P167" s="166"/>
      <c r="Q167" s="164"/>
      <c r="R167" s="165"/>
      <c r="S167" s="165"/>
      <c r="T167" s="165"/>
      <c r="U167" s="165"/>
      <c r="V167" s="165"/>
      <c r="W167" s="192"/>
      <c r="X167" s="201"/>
      <c r="Y167" s="203"/>
      <c r="Z167" s="204"/>
    </row>
    <row r="168" spans="1:26" s="105" customFormat="1" ht="20.149999999999999" customHeight="1" x14ac:dyDescent="0.35">
      <c r="A168" s="107"/>
      <c r="B168" s="106"/>
      <c r="C168" s="131"/>
      <c r="D168" s="115"/>
      <c r="E168" s="121"/>
      <c r="F168" s="164"/>
      <c r="G168" s="165"/>
      <c r="H168" s="165"/>
      <c r="I168" s="165"/>
      <c r="J168" s="165"/>
      <c r="K168" s="165"/>
      <c r="L168" s="166"/>
      <c r="M168" s="164"/>
      <c r="N168" s="165"/>
      <c r="O168" s="165"/>
      <c r="P168" s="166"/>
      <c r="Q168" s="164"/>
      <c r="R168" s="165"/>
      <c r="S168" s="165"/>
      <c r="T168" s="165"/>
      <c r="U168" s="165"/>
      <c r="V168" s="165"/>
      <c r="W168" s="192"/>
      <c r="X168" s="201"/>
      <c r="Y168" s="203"/>
      <c r="Z168" s="204"/>
    </row>
    <row r="169" spans="1:26" ht="20.149999999999999" customHeight="1" x14ac:dyDescent="0.35">
      <c r="A169" s="107" t="s">
        <v>407</v>
      </c>
      <c r="B169" s="106" t="s">
        <v>407</v>
      </c>
      <c r="C169" s="131" t="s">
        <v>11</v>
      </c>
      <c r="D169" s="115" t="s">
        <v>408</v>
      </c>
      <c r="E169" s="121" t="s">
        <v>409</v>
      </c>
      <c r="F169" s="164">
        <v>0</v>
      </c>
      <c r="G169" s="165">
        <v>0</v>
      </c>
      <c r="H169" s="165">
        <v>180.08</v>
      </c>
      <c r="I169" s="165">
        <v>12.92</v>
      </c>
      <c r="J169" s="165">
        <v>0</v>
      </c>
      <c r="K169" s="165">
        <v>0</v>
      </c>
      <c r="L169" s="166">
        <v>193</v>
      </c>
      <c r="M169" s="164">
        <v>170.5</v>
      </c>
      <c r="N169" s="165">
        <v>23.5</v>
      </c>
      <c r="O169" s="165">
        <v>0</v>
      </c>
      <c r="P169" s="166">
        <v>194</v>
      </c>
      <c r="Q169" s="164">
        <v>0</v>
      </c>
      <c r="R169" s="165">
        <v>0</v>
      </c>
      <c r="S169" s="165">
        <v>174.85</v>
      </c>
      <c r="T169" s="165">
        <v>18.149999999999999</v>
      </c>
      <c r="U169" s="165">
        <v>0</v>
      </c>
      <c r="V169" s="165">
        <v>0</v>
      </c>
      <c r="W169" s="192">
        <v>193</v>
      </c>
      <c r="X169" s="201">
        <f>W169-L169</f>
        <v>0</v>
      </c>
      <c r="Z169" s="204">
        <f>W169-P169</f>
        <v>-1</v>
      </c>
    </row>
    <row r="170" spans="1:26" s="105" customFormat="1" ht="20.149999999999999" customHeight="1" x14ac:dyDescent="0.35">
      <c r="A170" s="107"/>
      <c r="B170" s="106"/>
      <c r="C170" s="131"/>
      <c r="D170" s="115"/>
      <c r="E170" s="121"/>
      <c r="F170" s="164"/>
      <c r="G170" s="165"/>
      <c r="H170" s="165"/>
      <c r="I170" s="165"/>
      <c r="J170" s="165"/>
      <c r="K170" s="165"/>
      <c r="L170" s="166"/>
      <c r="M170" s="164"/>
      <c r="N170" s="165"/>
      <c r="O170" s="165"/>
      <c r="P170" s="166"/>
      <c r="Q170" s="164"/>
      <c r="R170" s="165"/>
      <c r="S170" s="165"/>
      <c r="T170" s="165"/>
      <c r="U170" s="165"/>
      <c r="V170" s="165"/>
      <c r="W170" s="192"/>
      <c r="X170" s="201"/>
      <c r="Y170" s="203"/>
      <c r="Z170" s="204"/>
    </row>
    <row r="171" spans="1:26" ht="20.149999999999999" customHeight="1" x14ac:dyDescent="0.35">
      <c r="A171" s="107" t="s">
        <v>509</v>
      </c>
      <c r="B171" s="106" t="s">
        <v>509</v>
      </c>
      <c r="C171" s="131" t="s">
        <v>30</v>
      </c>
      <c r="D171" s="115" t="s">
        <v>510</v>
      </c>
      <c r="E171" s="121" t="s">
        <v>511</v>
      </c>
      <c r="F171" s="164">
        <v>35</v>
      </c>
      <c r="G171" s="165">
        <v>1064</v>
      </c>
      <c r="H171" s="165">
        <v>1345.06</v>
      </c>
      <c r="I171" s="165">
        <v>221.03</v>
      </c>
      <c r="J171" s="165">
        <v>22</v>
      </c>
      <c r="K171" s="165">
        <v>34</v>
      </c>
      <c r="L171" s="166">
        <v>1588.09</v>
      </c>
      <c r="M171" s="164">
        <v>1364.8999999999999</v>
      </c>
      <c r="N171" s="165">
        <v>165.86</v>
      </c>
      <c r="O171" s="165">
        <v>22</v>
      </c>
      <c r="P171" s="166">
        <v>1552.76</v>
      </c>
      <c r="Q171" s="164">
        <v>33</v>
      </c>
      <c r="R171" s="165">
        <v>1005</v>
      </c>
      <c r="S171" s="165">
        <v>1301.8799999999999</v>
      </c>
      <c r="T171" s="165">
        <v>185.67</v>
      </c>
      <c r="U171" s="165">
        <v>22</v>
      </c>
      <c r="V171" s="165">
        <v>34</v>
      </c>
      <c r="W171" s="192">
        <v>1509.55</v>
      </c>
      <c r="X171" s="201">
        <f>W171-L171</f>
        <v>-78.539999999999964</v>
      </c>
      <c r="Z171" s="204">
        <f>W171-P171</f>
        <v>-43.210000000000036</v>
      </c>
    </row>
    <row r="172" spans="1:26" ht="20.149999999999999" customHeight="1" x14ac:dyDescent="0.35">
      <c r="A172" s="107" t="s">
        <v>549</v>
      </c>
      <c r="B172" s="106" t="s">
        <v>549</v>
      </c>
      <c r="C172" s="131" t="s">
        <v>55</v>
      </c>
      <c r="D172" s="115" t="s">
        <v>550</v>
      </c>
      <c r="E172" s="121" t="s">
        <v>511</v>
      </c>
      <c r="F172" s="164">
        <v>43</v>
      </c>
      <c r="G172" s="165">
        <v>923</v>
      </c>
      <c r="H172" s="165">
        <v>1662.23</v>
      </c>
      <c r="I172" s="165">
        <v>282.36</v>
      </c>
      <c r="J172" s="165">
        <v>28</v>
      </c>
      <c r="K172" s="165">
        <v>11</v>
      </c>
      <c r="L172" s="166">
        <v>1972.5900000000001</v>
      </c>
      <c r="M172" s="164">
        <v>1544</v>
      </c>
      <c r="N172" s="165">
        <v>407.39</v>
      </c>
      <c r="O172" s="165">
        <v>28</v>
      </c>
      <c r="P172" s="166">
        <v>1979.39</v>
      </c>
      <c r="Q172" s="164">
        <v>42</v>
      </c>
      <c r="R172" s="165">
        <v>901</v>
      </c>
      <c r="S172" s="165">
        <v>1573.0500000000002</v>
      </c>
      <c r="T172" s="165">
        <v>338.39</v>
      </c>
      <c r="U172" s="165">
        <v>28</v>
      </c>
      <c r="V172" s="165">
        <v>11</v>
      </c>
      <c r="W172" s="192">
        <v>1939.44</v>
      </c>
      <c r="X172" s="201">
        <f>W172-L172</f>
        <v>-33.150000000000091</v>
      </c>
      <c r="Z172" s="204">
        <f>W172-P172</f>
        <v>-39.950000000000045</v>
      </c>
    </row>
    <row r="173" spans="1:26" ht="20.149999999999999" customHeight="1" x14ac:dyDescent="0.35">
      <c r="A173" s="107" t="s">
        <v>512</v>
      </c>
      <c r="B173" s="106" t="s">
        <v>512</v>
      </c>
      <c r="C173" s="131" t="s">
        <v>30</v>
      </c>
      <c r="D173" s="115" t="s">
        <v>513</v>
      </c>
      <c r="E173" s="121" t="s">
        <v>511</v>
      </c>
      <c r="F173" s="164">
        <v>51</v>
      </c>
      <c r="G173" s="165">
        <v>1433</v>
      </c>
      <c r="H173" s="165">
        <v>1850.52</v>
      </c>
      <c r="I173" s="165">
        <v>370.83</v>
      </c>
      <c r="J173" s="165">
        <v>24</v>
      </c>
      <c r="K173" s="165">
        <v>43</v>
      </c>
      <c r="L173" s="166">
        <v>2245.35</v>
      </c>
      <c r="M173" s="164">
        <v>1920.2</v>
      </c>
      <c r="N173" s="165">
        <v>318.14999999999998</v>
      </c>
      <c r="O173" s="165">
        <v>24</v>
      </c>
      <c r="P173" s="166">
        <v>2262.35</v>
      </c>
      <c r="Q173" s="164">
        <v>51</v>
      </c>
      <c r="R173" s="165">
        <v>1441</v>
      </c>
      <c r="S173" s="165">
        <v>1857.17</v>
      </c>
      <c r="T173" s="165">
        <v>339.52</v>
      </c>
      <c r="U173" s="165">
        <v>24</v>
      </c>
      <c r="V173" s="165">
        <v>43</v>
      </c>
      <c r="W173" s="192">
        <v>2220.69</v>
      </c>
      <c r="X173" s="201">
        <f>W173-L173</f>
        <v>-24.659999999999854</v>
      </c>
      <c r="Z173" s="204">
        <f>W173-P173</f>
        <v>-41.659999999999854</v>
      </c>
    </row>
    <row r="174" spans="1:26" ht="20.149999999999999" customHeight="1" x14ac:dyDescent="0.35">
      <c r="A174" s="107" t="s">
        <v>642</v>
      </c>
      <c r="B174" s="106" t="s">
        <v>593</v>
      </c>
      <c r="C174" s="131" t="s">
        <v>27</v>
      </c>
      <c r="D174" s="115" t="s">
        <v>594</v>
      </c>
      <c r="E174" s="121" t="s">
        <v>511</v>
      </c>
      <c r="F174" s="164">
        <v>25</v>
      </c>
      <c r="G174" s="165">
        <v>579</v>
      </c>
      <c r="H174" s="165">
        <v>955.58000000000015</v>
      </c>
      <c r="I174" s="165">
        <v>139.29</v>
      </c>
      <c r="J174" s="165">
        <v>12</v>
      </c>
      <c r="K174" s="165">
        <v>5</v>
      </c>
      <c r="L174" s="166">
        <v>1106.8700000000001</v>
      </c>
      <c r="M174" s="164">
        <v>931.00000000000011</v>
      </c>
      <c r="N174" s="165">
        <v>244.94</v>
      </c>
      <c r="O174" s="165">
        <v>12</v>
      </c>
      <c r="P174" s="166">
        <v>1187.94</v>
      </c>
      <c r="Q174" s="164">
        <v>26</v>
      </c>
      <c r="R174" s="165">
        <v>632</v>
      </c>
      <c r="S174" s="165">
        <v>967.3</v>
      </c>
      <c r="T174" s="165">
        <v>194.94</v>
      </c>
      <c r="U174" s="165">
        <v>12</v>
      </c>
      <c r="V174" s="165">
        <v>5</v>
      </c>
      <c r="W174" s="192">
        <v>1174.24</v>
      </c>
      <c r="X174" s="201">
        <f>W174-L174</f>
        <v>67.369999999999891</v>
      </c>
      <c r="Z174" s="204">
        <f>W174-P174</f>
        <v>-13.700000000000045</v>
      </c>
    </row>
    <row r="175" spans="1:26" ht="20.149999999999999" customHeight="1" x14ac:dyDescent="0.35">
      <c r="A175" s="107" t="s">
        <v>512</v>
      </c>
      <c r="B175" s="106" t="s">
        <v>514</v>
      </c>
      <c r="C175" s="131" t="s">
        <v>515</v>
      </c>
      <c r="D175" s="115" t="s">
        <v>516</v>
      </c>
      <c r="E175" s="121" t="s">
        <v>511</v>
      </c>
      <c r="F175" s="164">
        <v>0</v>
      </c>
      <c r="G175" s="165">
        <v>0</v>
      </c>
      <c r="H175" s="165">
        <v>146.96</v>
      </c>
      <c r="I175" s="165">
        <v>12.34</v>
      </c>
      <c r="J175" s="165">
        <v>0</v>
      </c>
      <c r="K175" s="165">
        <v>0</v>
      </c>
      <c r="L175" s="166">
        <v>159.30000000000001</v>
      </c>
      <c r="M175" s="164">
        <v>144</v>
      </c>
      <c r="N175" s="165">
        <v>15.3</v>
      </c>
      <c r="O175" s="165">
        <v>0</v>
      </c>
      <c r="P175" s="166">
        <v>159.30000000000001</v>
      </c>
      <c r="Q175" s="164">
        <v>0</v>
      </c>
      <c r="R175" s="165">
        <v>0</v>
      </c>
      <c r="S175" s="165">
        <v>127.4</v>
      </c>
      <c r="T175" s="165">
        <v>12.1</v>
      </c>
      <c r="U175" s="165">
        <v>0</v>
      </c>
      <c r="V175" s="165">
        <v>0</v>
      </c>
      <c r="W175" s="192">
        <v>139.5</v>
      </c>
      <c r="X175" s="201">
        <f>W175-L175</f>
        <v>-19.800000000000011</v>
      </c>
      <c r="Z175" s="204">
        <f>W175-P175</f>
        <v>-19.800000000000011</v>
      </c>
    </row>
    <row r="176" spans="1:26" ht="20.149999999999999" customHeight="1" x14ac:dyDescent="0.35">
      <c r="A176" s="107" t="s">
        <v>430</v>
      </c>
      <c r="B176" s="106" t="s">
        <v>430</v>
      </c>
      <c r="C176" s="131" t="s">
        <v>49</v>
      </c>
      <c r="D176" s="115" t="s">
        <v>431</v>
      </c>
      <c r="E176" s="121" t="s">
        <v>432</v>
      </c>
      <c r="F176" s="164">
        <v>47</v>
      </c>
      <c r="G176" s="165">
        <v>1488</v>
      </c>
      <c r="H176" s="165">
        <v>1648.75</v>
      </c>
      <c r="I176" s="165">
        <v>232.48</v>
      </c>
      <c r="J176" s="165">
        <v>23</v>
      </c>
      <c r="K176" s="165">
        <v>5</v>
      </c>
      <c r="L176" s="166">
        <v>1904.23</v>
      </c>
      <c r="M176" s="164">
        <v>1647.48</v>
      </c>
      <c r="N176" s="165">
        <v>276.33</v>
      </c>
      <c r="O176" s="165">
        <v>23</v>
      </c>
      <c r="P176" s="166">
        <v>1946.81</v>
      </c>
      <c r="Q176" s="164">
        <v>47</v>
      </c>
      <c r="R176" s="165">
        <v>1472</v>
      </c>
      <c r="S176" s="165">
        <v>1629.18</v>
      </c>
      <c r="T176" s="165">
        <v>251.28</v>
      </c>
      <c r="U176" s="165">
        <v>23</v>
      </c>
      <c r="V176" s="165">
        <v>5</v>
      </c>
      <c r="W176" s="192">
        <v>1903.46</v>
      </c>
      <c r="X176" s="201">
        <f>W176-L176</f>
        <v>-0.76999999999998181</v>
      </c>
      <c r="Z176" s="204">
        <f>W176-P176</f>
        <v>-43.349999999999909</v>
      </c>
    </row>
    <row r="177" spans="1:26" ht="20.149999999999999" customHeight="1" x14ac:dyDescent="0.35">
      <c r="A177" s="107" t="s">
        <v>433</v>
      </c>
      <c r="B177" s="106" t="s">
        <v>433</v>
      </c>
      <c r="C177" s="131" t="s">
        <v>30</v>
      </c>
      <c r="D177" s="115" t="s">
        <v>434</v>
      </c>
      <c r="E177" s="121" t="s">
        <v>432</v>
      </c>
      <c r="F177" s="164">
        <v>68</v>
      </c>
      <c r="G177" s="165">
        <v>2027</v>
      </c>
      <c r="H177" s="165">
        <v>2703.1700000000005</v>
      </c>
      <c r="I177" s="165">
        <v>535.37</v>
      </c>
      <c r="J177" s="165">
        <v>50</v>
      </c>
      <c r="K177" s="165">
        <v>72</v>
      </c>
      <c r="L177" s="166">
        <v>3288.5400000000004</v>
      </c>
      <c r="M177" s="164">
        <v>2699.6300000000006</v>
      </c>
      <c r="N177" s="165">
        <v>556.91</v>
      </c>
      <c r="O177" s="165">
        <v>50</v>
      </c>
      <c r="P177" s="166">
        <v>3306.5400000000004</v>
      </c>
      <c r="Q177" s="164">
        <v>70</v>
      </c>
      <c r="R177" s="165">
        <v>2069</v>
      </c>
      <c r="S177" s="165">
        <v>2672.54</v>
      </c>
      <c r="T177" s="165">
        <v>540.38</v>
      </c>
      <c r="U177" s="165">
        <v>50</v>
      </c>
      <c r="V177" s="165">
        <v>58</v>
      </c>
      <c r="W177" s="192">
        <v>3262.92</v>
      </c>
      <c r="X177" s="201">
        <f>W177-L177</f>
        <v>-25.620000000000346</v>
      </c>
      <c r="Z177" s="204">
        <f>W177-P177</f>
        <v>-43.620000000000346</v>
      </c>
    </row>
    <row r="178" spans="1:26" ht="20.149999999999999" customHeight="1" x14ac:dyDescent="0.35">
      <c r="A178" s="107" t="s">
        <v>435</v>
      </c>
      <c r="B178" s="106" t="s">
        <v>435</v>
      </c>
      <c r="C178" s="131" t="s">
        <v>55</v>
      </c>
      <c r="D178" s="115" t="s">
        <v>434</v>
      </c>
      <c r="E178" s="121" t="s">
        <v>432</v>
      </c>
      <c r="F178" s="164">
        <v>17</v>
      </c>
      <c r="G178" s="165">
        <v>413</v>
      </c>
      <c r="H178" s="165">
        <v>633.65</v>
      </c>
      <c r="I178" s="165">
        <v>152.58000000000001</v>
      </c>
      <c r="J178" s="165">
        <v>13</v>
      </c>
      <c r="K178" s="165">
        <v>0</v>
      </c>
      <c r="L178" s="166">
        <v>799.23</v>
      </c>
      <c r="M178" s="164">
        <v>661</v>
      </c>
      <c r="N178" s="165">
        <v>173.03</v>
      </c>
      <c r="O178" s="165">
        <v>13</v>
      </c>
      <c r="P178" s="166">
        <v>847.03</v>
      </c>
      <c r="Q178" s="164">
        <v>19</v>
      </c>
      <c r="R178" s="165">
        <v>428</v>
      </c>
      <c r="S178" s="165">
        <v>679.78</v>
      </c>
      <c r="T178" s="165">
        <v>170.6</v>
      </c>
      <c r="U178" s="165">
        <v>13</v>
      </c>
      <c r="V178" s="165">
        <v>14</v>
      </c>
      <c r="W178" s="192">
        <v>863.38</v>
      </c>
      <c r="X178" s="201">
        <f>W178-L178</f>
        <v>64.149999999999977</v>
      </c>
      <c r="Z178" s="204">
        <f>W178-P178</f>
        <v>16.350000000000023</v>
      </c>
    </row>
    <row r="179" spans="1:26" ht="20.149999999999999" customHeight="1" x14ac:dyDescent="0.35">
      <c r="A179" s="107" t="s">
        <v>478</v>
      </c>
      <c r="B179" s="106" t="s">
        <v>478</v>
      </c>
      <c r="C179" s="131" t="s">
        <v>23</v>
      </c>
      <c r="D179" s="115" t="s">
        <v>482</v>
      </c>
      <c r="E179" s="121" t="s">
        <v>481</v>
      </c>
      <c r="F179" s="164">
        <v>22</v>
      </c>
      <c r="G179" s="165">
        <v>665</v>
      </c>
      <c r="H179" s="165">
        <v>779.74</v>
      </c>
      <c r="I179" s="165">
        <v>109.88</v>
      </c>
      <c r="J179" s="165">
        <v>21</v>
      </c>
      <c r="K179" s="165">
        <v>6</v>
      </c>
      <c r="L179" s="166">
        <v>910.62</v>
      </c>
      <c r="M179" s="164">
        <v>806.15</v>
      </c>
      <c r="N179" s="165">
        <v>86.47</v>
      </c>
      <c r="O179" s="165">
        <v>11.5</v>
      </c>
      <c r="P179" s="166">
        <v>904.12</v>
      </c>
      <c r="Q179" s="164">
        <v>22</v>
      </c>
      <c r="R179" s="165">
        <v>662</v>
      </c>
      <c r="S179" s="165">
        <v>788.34</v>
      </c>
      <c r="T179" s="165">
        <v>98.15</v>
      </c>
      <c r="U179" s="165">
        <v>21</v>
      </c>
      <c r="V179" s="165">
        <v>3</v>
      </c>
      <c r="W179" s="192">
        <v>907.49</v>
      </c>
      <c r="X179" s="201">
        <f>W179-L179</f>
        <v>-3.1299999999999955</v>
      </c>
      <c r="Z179" s="204">
        <f>W179-P179</f>
        <v>3.3700000000000045</v>
      </c>
    </row>
    <row r="180" spans="1:26" ht="20.149999999999999" customHeight="1" x14ac:dyDescent="0.35">
      <c r="A180" s="107" t="s">
        <v>478</v>
      </c>
      <c r="B180" s="106" t="s">
        <v>479</v>
      </c>
      <c r="C180" s="131" t="s">
        <v>27</v>
      </c>
      <c r="D180" s="115" t="s">
        <v>480</v>
      </c>
      <c r="E180" s="121" t="s">
        <v>481</v>
      </c>
      <c r="F180" s="164">
        <v>26</v>
      </c>
      <c r="G180" s="165">
        <v>540</v>
      </c>
      <c r="H180" s="165">
        <v>995.44999999999993</v>
      </c>
      <c r="I180" s="165">
        <v>130.41999999999999</v>
      </c>
      <c r="J180" s="165">
        <v>9</v>
      </c>
      <c r="K180" s="165">
        <v>0</v>
      </c>
      <c r="L180" s="166">
        <v>1134.8699999999999</v>
      </c>
      <c r="M180" s="164">
        <v>998.99999999999989</v>
      </c>
      <c r="N180" s="165">
        <v>152.86999999999998</v>
      </c>
      <c r="O180" s="165">
        <v>18.5</v>
      </c>
      <c r="P180" s="166">
        <v>1170.3699999999999</v>
      </c>
      <c r="Q180" s="164">
        <v>26</v>
      </c>
      <c r="R180" s="165">
        <v>554</v>
      </c>
      <c r="S180" s="165">
        <v>1022.62</v>
      </c>
      <c r="T180" s="165">
        <v>144.37</v>
      </c>
      <c r="U180" s="165">
        <v>9</v>
      </c>
      <c r="V180" s="165">
        <v>3</v>
      </c>
      <c r="W180" s="192">
        <v>1175.99</v>
      </c>
      <c r="X180" s="201">
        <f>W180-L180</f>
        <v>41.120000000000118</v>
      </c>
      <c r="Z180" s="204">
        <f>W180-P180</f>
        <v>5.6200000000001182</v>
      </c>
    </row>
    <row r="181" spans="1:26" ht="20.149999999999999" customHeight="1" x14ac:dyDescent="0.35">
      <c r="A181" s="107" t="s">
        <v>551</v>
      </c>
      <c r="B181" s="106" t="s">
        <v>551</v>
      </c>
      <c r="C181" s="131" t="s">
        <v>81</v>
      </c>
      <c r="D181" s="115" t="s">
        <v>552</v>
      </c>
      <c r="E181" s="121" t="s">
        <v>553</v>
      </c>
      <c r="F181" s="164">
        <v>21</v>
      </c>
      <c r="G181" s="165">
        <v>491</v>
      </c>
      <c r="H181" s="165">
        <v>835.56000000000006</v>
      </c>
      <c r="I181" s="165">
        <v>129.59</v>
      </c>
      <c r="J181" s="165">
        <v>15</v>
      </c>
      <c r="K181" s="165">
        <v>9</v>
      </c>
      <c r="L181" s="166">
        <v>980.15000000000009</v>
      </c>
      <c r="M181" s="164">
        <v>824.00000000000011</v>
      </c>
      <c r="N181" s="165">
        <v>153.65</v>
      </c>
      <c r="O181" s="165">
        <v>11.5</v>
      </c>
      <c r="P181" s="166">
        <v>989.15000000000009</v>
      </c>
      <c r="Q181" s="164">
        <v>21</v>
      </c>
      <c r="R181" s="165">
        <v>491</v>
      </c>
      <c r="S181" s="165">
        <v>822.54000000000008</v>
      </c>
      <c r="T181" s="165">
        <v>140.63999999999999</v>
      </c>
      <c r="U181" s="165">
        <v>15</v>
      </c>
      <c r="V181" s="165">
        <v>9</v>
      </c>
      <c r="W181" s="192">
        <v>978.18000000000006</v>
      </c>
      <c r="X181" s="201">
        <f>W181-L181</f>
        <v>-1.9700000000000273</v>
      </c>
      <c r="Z181" s="204">
        <f>W181-P181</f>
        <v>-10.970000000000027</v>
      </c>
    </row>
    <row r="182" spans="1:26" ht="20.149999999999999" customHeight="1" x14ac:dyDescent="0.35">
      <c r="A182" s="107" t="s">
        <v>556</v>
      </c>
      <c r="B182" s="106" t="s">
        <v>556</v>
      </c>
      <c r="C182" s="131" t="s">
        <v>30</v>
      </c>
      <c r="D182" s="115" t="s">
        <v>319</v>
      </c>
      <c r="E182" s="121" t="s">
        <v>553</v>
      </c>
      <c r="F182" s="164">
        <v>41</v>
      </c>
      <c r="G182" s="165">
        <v>1276</v>
      </c>
      <c r="H182" s="165">
        <v>1525.21</v>
      </c>
      <c r="I182" s="165">
        <v>175.97</v>
      </c>
      <c r="J182" s="165">
        <v>29</v>
      </c>
      <c r="K182" s="165">
        <v>40</v>
      </c>
      <c r="L182" s="166">
        <v>1730.18</v>
      </c>
      <c r="M182" s="164">
        <v>1491.6000000000001</v>
      </c>
      <c r="N182" s="165">
        <v>210.57999999999998</v>
      </c>
      <c r="O182" s="165">
        <v>29</v>
      </c>
      <c r="P182" s="166">
        <v>1731.18</v>
      </c>
      <c r="Q182" s="164">
        <v>41</v>
      </c>
      <c r="R182" s="165">
        <v>1270</v>
      </c>
      <c r="S182" s="165">
        <v>1499.31</v>
      </c>
      <c r="T182" s="165">
        <v>192.13</v>
      </c>
      <c r="U182" s="165">
        <v>29</v>
      </c>
      <c r="V182" s="165">
        <v>40</v>
      </c>
      <c r="W182" s="192">
        <v>1720.44</v>
      </c>
      <c r="X182" s="201">
        <f>W182-L182</f>
        <v>-9.7400000000000091</v>
      </c>
      <c r="Z182" s="204">
        <f>W182-P182</f>
        <v>-10.740000000000009</v>
      </c>
    </row>
    <row r="183" spans="1:26" ht="20.149999999999999" customHeight="1" x14ac:dyDescent="0.35">
      <c r="A183" s="107" t="s">
        <v>643</v>
      </c>
      <c r="B183" s="106" t="s">
        <v>595</v>
      </c>
      <c r="C183" s="131" t="s">
        <v>27</v>
      </c>
      <c r="D183" s="115" t="s">
        <v>596</v>
      </c>
      <c r="E183" s="121" t="s">
        <v>553</v>
      </c>
      <c r="F183" s="164">
        <v>26</v>
      </c>
      <c r="G183" s="165">
        <v>588</v>
      </c>
      <c r="H183" s="165">
        <v>1095.81</v>
      </c>
      <c r="I183" s="165">
        <v>123.02</v>
      </c>
      <c r="J183" s="165">
        <v>14</v>
      </c>
      <c r="K183" s="165">
        <v>12</v>
      </c>
      <c r="L183" s="166">
        <v>1232.83</v>
      </c>
      <c r="M183" s="164">
        <v>1097.8999999999999</v>
      </c>
      <c r="N183" s="165">
        <v>127.92999999999999</v>
      </c>
      <c r="O183" s="165">
        <v>14</v>
      </c>
      <c r="P183" s="166">
        <v>1239.83</v>
      </c>
      <c r="Q183" s="164">
        <v>27</v>
      </c>
      <c r="R183" s="165">
        <v>600</v>
      </c>
      <c r="S183" s="165">
        <v>1125.48</v>
      </c>
      <c r="T183" s="165">
        <v>128.69999999999999</v>
      </c>
      <c r="U183" s="165">
        <v>14</v>
      </c>
      <c r="V183" s="165">
        <v>12</v>
      </c>
      <c r="W183" s="192">
        <v>1268.18</v>
      </c>
      <c r="X183" s="201">
        <f>W183-L183</f>
        <v>35.350000000000136</v>
      </c>
      <c r="Z183" s="204">
        <f>W183-P183</f>
        <v>28.350000000000136</v>
      </c>
    </row>
    <row r="184" spans="1:26" ht="20.149999999999999" customHeight="1" x14ac:dyDescent="0.35">
      <c r="A184" s="107" t="s">
        <v>551</v>
      </c>
      <c r="B184" s="106" t="s">
        <v>554</v>
      </c>
      <c r="C184" s="131" t="s">
        <v>122</v>
      </c>
      <c r="D184" s="115" t="s">
        <v>443</v>
      </c>
      <c r="E184" s="121" t="s">
        <v>553</v>
      </c>
      <c r="F184" s="164">
        <v>0</v>
      </c>
      <c r="G184" s="165">
        <v>0</v>
      </c>
      <c r="H184" s="165">
        <v>54</v>
      </c>
      <c r="I184" s="165">
        <v>15</v>
      </c>
      <c r="J184" s="165">
        <v>0</v>
      </c>
      <c r="K184" s="165">
        <v>0</v>
      </c>
      <c r="L184" s="166">
        <v>69</v>
      </c>
      <c r="M184" s="164">
        <v>56</v>
      </c>
      <c r="N184" s="165">
        <v>56.5</v>
      </c>
      <c r="O184" s="165">
        <v>0</v>
      </c>
      <c r="P184" s="166">
        <v>112.5</v>
      </c>
      <c r="Q184" s="164">
        <v>0</v>
      </c>
      <c r="R184" s="165">
        <v>0</v>
      </c>
      <c r="S184" s="165">
        <v>70.02000000000001</v>
      </c>
      <c r="T184" s="165">
        <v>42.48</v>
      </c>
      <c r="U184" s="165">
        <v>0</v>
      </c>
      <c r="V184" s="165">
        <v>0</v>
      </c>
      <c r="W184" s="192">
        <v>112.5</v>
      </c>
      <c r="X184" s="201">
        <f>W184-L184</f>
        <v>43.5</v>
      </c>
      <c r="Z184" s="204">
        <f>W184-P184</f>
        <v>0</v>
      </c>
    </row>
    <row r="185" spans="1:26" ht="20.149999999999999" customHeight="1" x14ac:dyDescent="0.35">
      <c r="A185" s="107" t="s">
        <v>410</v>
      </c>
      <c r="B185" s="106" t="s">
        <v>410</v>
      </c>
      <c r="C185" s="131" t="s">
        <v>30</v>
      </c>
      <c r="D185" s="115" t="s">
        <v>411</v>
      </c>
      <c r="E185" s="121" t="s">
        <v>409</v>
      </c>
      <c r="F185" s="164">
        <v>47</v>
      </c>
      <c r="G185" s="165">
        <v>1439</v>
      </c>
      <c r="H185" s="165">
        <v>1661.89</v>
      </c>
      <c r="I185" s="165">
        <v>238.1</v>
      </c>
      <c r="J185" s="165">
        <v>25</v>
      </c>
      <c r="K185" s="165">
        <v>22</v>
      </c>
      <c r="L185" s="166">
        <v>1924.99</v>
      </c>
      <c r="M185" s="164">
        <v>1694</v>
      </c>
      <c r="N185" s="165">
        <v>211.82999999999998</v>
      </c>
      <c r="O185" s="165">
        <v>22.33</v>
      </c>
      <c r="P185" s="166">
        <v>1928.16</v>
      </c>
      <c r="Q185" s="164">
        <v>47</v>
      </c>
      <c r="R185" s="165">
        <v>1451</v>
      </c>
      <c r="S185" s="165">
        <v>1678.91</v>
      </c>
      <c r="T185" s="165">
        <v>225.28</v>
      </c>
      <c r="U185" s="165">
        <v>25</v>
      </c>
      <c r="V185" s="165">
        <v>22</v>
      </c>
      <c r="W185" s="192">
        <v>1929.19</v>
      </c>
      <c r="X185" s="201">
        <f>W185-L185</f>
        <v>4.2000000000000455</v>
      </c>
      <c r="Z185" s="204">
        <f>W185-P185</f>
        <v>1.0299999999999727</v>
      </c>
    </row>
    <row r="186" spans="1:26" ht="20.149999999999999" customHeight="1" x14ac:dyDescent="0.35">
      <c r="A186" s="107" t="s">
        <v>641</v>
      </c>
      <c r="B186" s="106" t="s">
        <v>500</v>
      </c>
      <c r="C186" s="131" t="s">
        <v>27</v>
      </c>
      <c r="D186" s="115" t="s">
        <v>501</v>
      </c>
      <c r="E186" s="121" t="s">
        <v>409</v>
      </c>
      <c r="F186" s="164">
        <v>19</v>
      </c>
      <c r="G186" s="165">
        <v>459</v>
      </c>
      <c r="H186" s="165">
        <v>677.49999999999989</v>
      </c>
      <c r="I186" s="165">
        <v>154.96</v>
      </c>
      <c r="J186" s="165">
        <v>11</v>
      </c>
      <c r="K186" s="165">
        <v>15</v>
      </c>
      <c r="L186" s="166">
        <v>843.45999999999992</v>
      </c>
      <c r="M186" s="164">
        <v>646.99999999999989</v>
      </c>
      <c r="N186" s="165">
        <v>183.46</v>
      </c>
      <c r="O186" s="165">
        <v>11</v>
      </c>
      <c r="P186" s="166">
        <v>841.45999999999992</v>
      </c>
      <c r="Q186" s="164">
        <v>19</v>
      </c>
      <c r="R186" s="165">
        <v>440</v>
      </c>
      <c r="S186" s="165">
        <v>656.0200000000001</v>
      </c>
      <c r="T186" s="165">
        <v>167.67</v>
      </c>
      <c r="U186" s="165">
        <v>11</v>
      </c>
      <c r="V186" s="165">
        <v>15</v>
      </c>
      <c r="W186" s="192">
        <v>834.69</v>
      </c>
      <c r="X186" s="201">
        <f>W186-L186</f>
        <v>-8.7699999999998681</v>
      </c>
      <c r="Z186" s="204">
        <f>W186-P186</f>
        <v>-6.7699999999998681</v>
      </c>
    </row>
    <row r="187" spans="1:26" ht="20.149999999999999" customHeight="1" x14ac:dyDescent="0.35">
      <c r="A187" s="107" t="s">
        <v>422</v>
      </c>
      <c r="B187" s="106" t="s">
        <v>422</v>
      </c>
      <c r="C187" s="131" t="s">
        <v>55</v>
      </c>
      <c r="D187" s="115" t="s">
        <v>423</v>
      </c>
      <c r="E187" s="121" t="s">
        <v>409</v>
      </c>
      <c r="F187" s="164">
        <v>19</v>
      </c>
      <c r="G187" s="165">
        <v>462</v>
      </c>
      <c r="H187" s="165">
        <v>794.38000000000011</v>
      </c>
      <c r="I187" s="165">
        <v>103.27</v>
      </c>
      <c r="J187" s="165">
        <v>14</v>
      </c>
      <c r="K187" s="165">
        <v>12</v>
      </c>
      <c r="L187" s="166">
        <v>911.65000000000009</v>
      </c>
      <c r="M187" s="164">
        <v>852.50000000000011</v>
      </c>
      <c r="N187" s="165">
        <v>92.149999999999991</v>
      </c>
      <c r="O187" s="165">
        <v>14</v>
      </c>
      <c r="P187" s="166">
        <v>958.65000000000009</v>
      </c>
      <c r="Q187" s="164">
        <v>20</v>
      </c>
      <c r="R187" s="165">
        <v>495</v>
      </c>
      <c r="S187" s="165">
        <v>852.89</v>
      </c>
      <c r="T187" s="165">
        <v>101.38</v>
      </c>
      <c r="U187" s="165">
        <v>14</v>
      </c>
      <c r="V187" s="165">
        <v>12</v>
      </c>
      <c r="W187" s="192">
        <v>968.27</v>
      </c>
      <c r="X187" s="201">
        <f>W187-L187</f>
        <v>56.619999999999891</v>
      </c>
      <c r="Z187" s="204">
        <f>W187-P187</f>
        <v>9.6199999999998909</v>
      </c>
    </row>
    <row r="188" spans="1:26" ht="20.149999999999999" customHeight="1" x14ac:dyDescent="0.35">
      <c r="A188" s="107" t="s">
        <v>560</v>
      </c>
      <c r="B188" s="106" t="s">
        <v>560</v>
      </c>
      <c r="C188" s="131" t="s">
        <v>49</v>
      </c>
      <c r="D188" s="115" t="s">
        <v>564</v>
      </c>
      <c r="E188" s="121" t="s">
        <v>563</v>
      </c>
      <c r="F188" s="164">
        <v>24</v>
      </c>
      <c r="G188" s="165">
        <v>676</v>
      </c>
      <c r="H188" s="165">
        <v>835.27</v>
      </c>
      <c r="I188" s="165">
        <v>206.68</v>
      </c>
      <c r="J188" s="165">
        <v>16</v>
      </c>
      <c r="K188" s="165">
        <v>51</v>
      </c>
      <c r="L188" s="166">
        <v>1057.95</v>
      </c>
      <c r="M188" s="164">
        <v>838.25</v>
      </c>
      <c r="N188" s="165">
        <v>203.70000000000002</v>
      </c>
      <c r="O188" s="165">
        <v>12.68</v>
      </c>
      <c r="P188" s="166">
        <v>1054.6300000000001</v>
      </c>
      <c r="Q188" s="164">
        <v>22</v>
      </c>
      <c r="R188" s="165">
        <v>676</v>
      </c>
      <c r="S188" s="165">
        <v>803.01</v>
      </c>
      <c r="T188" s="165">
        <v>197.45</v>
      </c>
      <c r="U188" s="165">
        <v>16</v>
      </c>
      <c r="V188" s="165">
        <v>22</v>
      </c>
      <c r="W188" s="192">
        <v>1016.46</v>
      </c>
      <c r="X188" s="201">
        <f>W188-L188</f>
        <v>-41.490000000000009</v>
      </c>
      <c r="Z188" s="204">
        <f>W188-P188</f>
        <v>-38.170000000000073</v>
      </c>
    </row>
    <row r="189" spans="1:26" ht="20.149999999999999" customHeight="1" x14ac:dyDescent="0.35">
      <c r="A189" s="107" t="s">
        <v>560</v>
      </c>
      <c r="B189" s="106" t="s">
        <v>561</v>
      </c>
      <c r="C189" s="131" t="s">
        <v>27</v>
      </c>
      <c r="D189" s="115" t="s">
        <v>562</v>
      </c>
      <c r="E189" s="121" t="s">
        <v>563</v>
      </c>
      <c r="F189" s="164">
        <v>24</v>
      </c>
      <c r="G189" s="165">
        <v>696</v>
      </c>
      <c r="H189" s="165">
        <v>905.6</v>
      </c>
      <c r="I189" s="165">
        <v>216.64</v>
      </c>
      <c r="J189" s="165">
        <v>18</v>
      </c>
      <c r="K189" s="165">
        <v>0</v>
      </c>
      <c r="L189" s="166">
        <v>1140.24</v>
      </c>
      <c r="M189" s="164">
        <v>890.75</v>
      </c>
      <c r="N189" s="165">
        <v>285.49</v>
      </c>
      <c r="O189" s="165">
        <v>21.32</v>
      </c>
      <c r="P189" s="166">
        <v>1197.56</v>
      </c>
      <c r="Q189" s="164">
        <v>24</v>
      </c>
      <c r="R189" s="165">
        <v>627</v>
      </c>
      <c r="S189" s="165">
        <v>972.36999999999989</v>
      </c>
      <c r="T189" s="165">
        <v>269.95999999999998</v>
      </c>
      <c r="U189" s="165">
        <v>18</v>
      </c>
      <c r="V189" s="165">
        <v>29</v>
      </c>
      <c r="W189" s="192">
        <v>1260.33</v>
      </c>
      <c r="X189" s="201">
        <f>W189-L189</f>
        <v>120.08999999999992</v>
      </c>
      <c r="Z189" s="204">
        <f>W189-P189</f>
        <v>62.769999999999982</v>
      </c>
    </row>
    <row r="190" spans="1:26" ht="20.149999999999999" customHeight="1" x14ac:dyDescent="0.35">
      <c r="A190" s="107" t="s">
        <v>517</v>
      </c>
      <c r="B190" s="106" t="s">
        <v>517</v>
      </c>
      <c r="C190" s="131" t="s">
        <v>49</v>
      </c>
      <c r="D190" s="115" t="s">
        <v>242</v>
      </c>
      <c r="E190" s="121" t="s">
        <v>518</v>
      </c>
      <c r="F190" s="164">
        <v>52</v>
      </c>
      <c r="G190" s="165">
        <v>1415</v>
      </c>
      <c r="H190" s="165">
        <v>1948.19</v>
      </c>
      <c r="I190" s="165">
        <v>256.42</v>
      </c>
      <c r="J190" s="165">
        <v>28</v>
      </c>
      <c r="K190" s="165">
        <v>57</v>
      </c>
      <c r="L190" s="166">
        <v>2232.61</v>
      </c>
      <c r="M190" s="164">
        <v>1972.93</v>
      </c>
      <c r="N190" s="165">
        <v>250.12</v>
      </c>
      <c r="O190" s="165">
        <v>28</v>
      </c>
      <c r="P190" s="166">
        <v>2251.0500000000002</v>
      </c>
      <c r="Q190" s="164">
        <v>52</v>
      </c>
      <c r="R190" s="165">
        <v>1634</v>
      </c>
      <c r="S190" s="165">
        <v>1924.3999999999999</v>
      </c>
      <c r="T190" s="165">
        <v>248.68</v>
      </c>
      <c r="U190" s="165">
        <v>28</v>
      </c>
      <c r="V190" s="165">
        <v>36</v>
      </c>
      <c r="W190" s="192">
        <v>2201.08</v>
      </c>
      <c r="X190" s="201">
        <f>W190-L190</f>
        <v>-31.5300000000002</v>
      </c>
      <c r="Z190" s="204">
        <f>W190-P190</f>
        <v>-49.970000000000255</v>
      </c>
    </row>
    <row r="191" spans="1:26" ht="20.149999999999999" customHeight="1" x14ac:dyDescent="0.35">
      <c r="A191" s="107" t="s">
        <v>517</v>
      </c>
      <c r="B191" s="106" t="s">
        <v>519</v>
      </c>
      <c r="C191" s="131" t="s">
        <v>27</v>
      </c>
      <c r="D191" s="115" t="s">
        <v>520</v>
      </c>
      <c r="E191" s="121" t="s">
        <v>518</v>
      </c>
      <c r="F191" s="164">
        <v>27</v>
      </c>
      <c r="G191" s="165">
        <v>839</v>
      </c>
      <c r="H191" s="165">
        <v>1026.8599999999999</v>
      </c>
      <c r="I191" s="165">
        <v>151.97</v>
      </c>
      <c r="J191" s="165">
        <v>16</v>
      </c>
      <c r="K191" s="165">
        <v>0</v>
      </c>
      <c r="L191" s="166">
        <v>1194.83</v>
      </c>
      <c r="M191" s="164">
        <v>962.06</v>
      </c>
      <c r="N191" s="165">
        <v>190.94</v>
      </c>
      <c r="O191" s="165">
        <v>16</v>
      </c>
      <c r="P191" s="166">
        <v>1169</v>
      </c>
      <c r="Q191" s="164">
        <v>25</v>
      </c>
      <c r="R191" s="165">
        <v>602</v>
      </c>
      <c r="S191" s="165">
        <v>964.43999999999994</v>
      </c>
      <c r="T191" s="165">
        <v>166.63</v>
      </c>
      <c r="U191" s="165">
        <v>16</v>
      </c>
      <c r="V191" s="165">
        <v>21</v>
      </c>
      <c r="W191" s="192">
        <v>1147.07</v>
      </c>
      <c r="X191" s="201">
        <f>W191-L191</f>
        <v>-47.759999999999991</v>
      </c>
      <c r="Z191" s="204">
        <f>W191-P191</f>
        <v>-21.930000000000064</v>
      </c>
    </row>
    <row r="192" spans="1:26" ht="20.149999999999999" customHeight="1" x14ac:dyDescent="0.35">
      <c r="A192" s="107" t="s">
        <v>604</v>
      </c>
      <c r="B192" s="106" t="s">
        <v>605</v>
      </c>
      <c r="C192" s="131" t="s">
        <v>27</v>
      </c>
      <c r="D192" s="115" t="s">
        <v>606</v>
      </c>
      <c r="E192" s="121" t="s">
        <v>518</v>
      </c>
      <c r="F192" s="164">
        <v>13</v>
      </c>
      <c r="G192" s="165">
        <v>300</v>
      </c>
      <c r="H192" s="165">
        <v>513.18000000000006</v>
      </c>
      <c r="I192" s="165">
        <v>80.02</v>
      </c>
      <c r="J192" s="165">
        <v>1</v>
      </c>
      <c r="K192" s="165">
        <v>0</v>
      </c>
      <c r="L192" s="166">
        <v>594.20000000000005</v>
      </c>
      <c r="M192" s="164">
        <v>485.50000000000006</v>
      </c>
      <c r="N192" s="165">
        <v>160.89999999999998</v>
      </c>
      <c r="O192" s="165">
        <v>6.75</v>
      </c>
      <c r="P192" s="166">
        <v>653.15000000000009</v>
      </c>
      <c r="Q192" s="164">
        <v>14</v>
      </c>
      <c r="R192" s="165">
        <v>342</v>
      </c>
      <c r="S192" s="165">
        <v>537.04</v>
      </c>
      <c r="T192" s="165">
        <v>139.76</v>
      </c>
      <c r="U192" s="165">
        <v>1</v>
      </c>
      <c r="V192" s="165">
        <v>5</v>
      </c>
      <c r="W192" s="192">
        <v>677.8</v>
      </c>
      <c r="X192" s="201">
        <f>W192-L192</f>
        <v>83.599999999999909</v>
      </c>
      <c r="Z192" s="204">
        <f>W192-P192</f>
        <v>24.649999999999864</v>
      </c>
    </row>
    <row r="193" spans="1:26" ht="20.149999999999999" customHeight="1" x14ac:dyDescent="0.35">
      <c r="A193" s="107" t="s">
        <v>604</v>
      </c>
      <c r="B193" s="106" t="s">
        <v>604</v>
      </c>
      <c r="C193" s="131" t="s">
        <v>49</v>
      </c>
      <c r="D193" s="115" t="s">
        <v>607</v>
      </c>
      <c r="E193" s="121" t="s">
        <v>518</v>
      </c>
      <c r="F193" s="164">
        <v>13</v>
      </c>
      <c r="G193" s="165">
        <v>322</v>
      </c>
      <c r="H193" s="165">
        <v>410.48</v>
      </c>
      <c r="I193" s="165">
        <v>110.34</v>
      </c>
      <c r="J193" s="165">
        <v>13</v>
      </c>
      <c r="K193" s="165">
        <v>9</v>
      </c>
      <c r="L193" s="166">
        <v>533.82000000000005</v>
      </c>
      <c r="M193" s="164">
        <v>407.20000000000005</v>
      </c>
      <c r="N193" s="165">
        <v>115.74000000000001</v>
      </c>
      <c r="O193" s="165">
        <v>7.25</v>
      </c>
      <c r="P193" s="166">
        <v>530.19000000000005</v>
      </c>
      <c r="Q193" s="164">
        <v>13</v>
      </c>
      <c r="R193" s="165">
        <v>288</v>
      </c>
      <c r="S193" s="165">
        <v>389.95</v>
      </c>
      <c r="T193" s="165">
        <v>108.73</v>
      </c>
      <c r="U193" s="165">
        <v>13</v>
      </c>
      <c r="V193" s="165">
        <v>4</v>
      </c>
      <c r="W193" s="192">
        <v>511.68</v>
      </c>
      <c r="X193" s="201">
        <f>W193-L193</f>
        <v>-22.140000000000043</v>
      </c>
      <c r="Z193" s="204">
        <f>W193-P193</f>
        <v>-18.510000000000048</v>
      </c>
    </row>
    <row r="194" spans="1:26" ht="20.149999999999999" customHeight="1" x14ac:dyDescent="0.35">
      <c r="A194" s="107" t="s">
        <v>597</v>
      </c>
      <c r="B194" s="106" t="s">
        <v>597</v>
      </c>
      <c r="C194" s="131" t="s">
        <v>23</v>
      </c>
      <c r="D194" s="115" t="s">
        <v>601</v>
      </c>
      <c r="E194" s="121" t="s">
        <v>600</v>
      </c>
      <c r="F194" s="164">
        <v>7</v>
      </c>
      <c r="G194" s="165">
        <v>120</v>
      </c>
      <c r="H194" s="165">
        <v>239.99000000000004</v>
      </c>
      <c r="I194" s="165">
        <v>47.35</v>
      </c>
      <c r="J194" s="165">
        <v>11</v>
      </c>
      <c r="K194" s="165">
        <v>6</v>
      </c>
      <c r="L194" s="166">
        <v>298.34000000000003</v>
      </c>
      <c r="M194" s="164">
        <v>225.78000000000003</v>
      </c>
      <c r="N194" s="165">
        <v>73.56</v>
      </c>
      <c r="O194" s="165">
        <v>4.5</v>
      </c>
      <c r="P194" s="166">
        <v>303.84000000000003</v>
      </c>
      <c r="Q194" s="164">
        <v>7</v>
      </c>
      <c r="R194" s="165">
        <v>132</v>
      </c>
      <c r="S194" s="165">
        <v>232.99999999999997</v>
      </c>
      <c r="T194" s="165">
        <v>61.16</v>
      </c>
      <c r="U194" s="165">
        <v>11</v>
      </c>
      <c r="V194" s="165">
        <v>1</v>
      </c>
      <c r="W194" s="192">
        <v>305.15999999999997</v>
      </c>
      <c r="X194" s="201">
        <f t="shared" ref="X194:X257" si="8">W194-L194</f>
        <v>6.8199999999999363</v>
      </c>
      <c r="Z194" s="204">
        <f t="shared" ref="Z194:Z257" si="9">W194-P194</f>
        <v>1.3199999999999363</v>
      </c>
    </row>
    <row r="195" spans="1:26" ht="20.149999999999999" customHeight="1" x14ac:dyDescent="0.35">
      <c r="A195" s="107" t="s">
        <v>597</v>
      </c>
      <c r="B195" s="106" t="s">
        <v>598</v>
      </c>
      <c r="C195" s="131" t="s">
        <v>27</v>
      </c>
      <c r="D195" s="115" t="s">
        <v>599</v>
      </c>
      <c r="E195" s="121" t="s">
        <v>600</v>
      </c>
      <c r="F195" s="164">
        <v>20</v>
      </c>
      <c r="G195" s="165">
        <v>466</v>
      </c>
      <c r="H195" s="165">
        <v>703.36999999999989</v>
      </c>
      <c r="I195" s="165">
        <v>181.73</v>
      </c>
      <c r="J195" s="165">
        <v>6</v>
      </c>
      <c r="K195" s="165">
        <v>0</v>
      </c>
      <c r="L195" s="166">
        <v>891.09999999999991</v>
      </c>
      <c r="M195" s="164">
        <v>706.49999999999989</v>
      </c>
      <c r="N195" s="165">
        <v>186.6</v>
      </c>
      <c r="O195" s="165">
        <v>12.5</v>
      </c>
      <c r="P195" s="166">
        <v>905.59999999999991</v>
      </c>
      <c r="Q195" s="164">
        <v>21</v>
      </c>
      <c r="R195" s="165">
        <v>462</v>
      </c>
      <c r="S195" s="165">
        <v>733</v>
      </c>
      <c r="T195" s="165">
        <v>190.55</v>
      </c>
      <c r="U195" s="165">
        <v>6</v>
      </c>
      <c r="V195" s="165">
        <v>5</v>
      </c>
      <c r="W195" s="192">
        <v>929.55</v>
      </c>
      <c r="X195" s="201">
        <f t="shared" si="8"/>
        <v>38.450000000000045</v>
      </c>
      <c r="Z195" s="204">
        <f t="shared" si="9"/>
        <v>23.950000000000045</v>
      </c>
    </row>
    <row r="196" spans="1:26" ht="20.149999999999999" customHeight="1" x14ac:dyDescent="0.35">
      <c r="A196" s="107" t="s">
        <v>521</v>
      </c>
      <c r="B196" s="106" t="s">
        <v>521</v>
      </c>
      <c r="C196" s="131" t="s">
        <v>30</v>
      </c>
      <c r="D196" s="115" t="s">
        <v>522</v>
      </c>
      <c r="E196" s="121" t="s">
        <v>523</v>
      </c>
      <c r="F196" s="164">
        <v>52</v>
      </c>
      <c r="G196" s="165">
        <v>1582</v>
      </c>
      <c r="H196" s="165">
        <v>1886.9800000000002</v>
      </c>
      <c r="I196" s="165">
        <v>295.7</v>
      </c>
      <c r="J196" s="165">
        <v>34</v>
      </c>
      <c r="K196" s="165">
        <v>56</v>
      </c>
      <c r="L196" s="166">
        <v>2216.6800000000003</v>
      </c>
      <c r="M196" s="164">
        <v>1934.5000000000002</v>
      </c>
      <c r="N196" s="165">
        <v>279.03999999999996</v>
      </c>
      <c r="O196" s="165">
        <v>14.91</v>
      </c>
      <c r="P196" s="166">
        <v>2228.4500000000003</v>
      </c>
      <c r="Q196" s="164">
        <v>52</v>
      </c>
      <c r="R196" s="165">
        <v>1588</v>
      </c>
      <c r="S196" s="165">
        <v>1905.1900000000003</v>
      </c>
      <c r="T196" s="165">
        <v>287.99</v>
      </c>
      <c r="U196" s="165">
        <v>34</v>
      </c>
      <c r="V196" s="165">
        <v>56</v>
      </c>
      <c r="W196" s="192">
        <v>2227.1800000000003</v>
      </c>
      <c r="X196" s="201">
        <f t="shared" si="8"/>
        <v>10.5</v>
      </c>
      <c r="Z196" s="204">
        <f t="shared" si="9"/>
        <v>-1.2699999999999818</v>
      </c>
    </row>
    <row r="197" spans="1:26" s="72" customFormat="1" ht="20.149999999999999" customHeight="1" x14ac:dyDescent="0.35">
      <c r="A197" s="107" t="s">
        <v>557</v>
      </c>
      <c r="B197" s="106" t="s">
        <v>557</v>
      </c>
      <c r="C197" s="131" t="s">
        <v>81</v>
      </c>
      <c r="D197" s="115" t="s">
        <v>319</v>
      </c>
      <c r="E197" s="121" t="s">
        <v>523</v>
      </c>
      <c r="F197" s="164">
        <v>26</v>
      </c>
      <c r="G197" s="165">
        <v>647</v>
      </c>
      <c r="H197" s="165">
        <v>914.55000000000007</v>
      </c>
      <c r="I197" s="165">
        <v>194.85</v>
      </c>
      <c r="J197" s="165">
        <v>19</v>
      </c>
      <c r="K197" s="165">
        <v>15</v>
      </c>
      <c r="L197" s="166">
        <v>1128.4000000000001</v>
      </c>
      <c r="M197" s="164">
        <v>941.00000000000011</v>
      </c>
      <c r="N197" s="165">
        <v>214.89999999999998</v>
      </c>
      <c r="O197" s="165">
        <v>19</v>
      </c>
      <c r="P197" s="166">
        <v>1174.9000000000001</v>
      </c>
      <c r="Q197" s="164">
        <v>26</v>
      </c>
      <c r="R197" s="165">
        <v>632</v>
      </c>
      <c r="S197" s="165">
        <v>908.09999999999991</v>
      </c>
      <c r="T197" s="165">
        <v>200.48</v>
      </c>
      <c r="U197" s="165">
        <v>19</v>
      </c>
      <c r="V197" s="165">
        <v>15</v>
      </c>
      <c r="W197" s="192">
        <v>1127.58</v>
      </c>
      <c r="X197" s="201">
        <f t="shared" si="8"/>
        <v>-0.82000000000016371</v>
      </c>
      <c r="Y197" s="202"/>
      <c r="Z197" s="204">
        <f t="shared" si="9"/>
        <v>-47.320000000000164</v>
      </c>
    </row>
    <row r="198" spans="1:26" ht="20.149999999999999" customHeight="1" x14ac:dyDescent="0.35">
      <c r="A198" s="107" t="s">
        <v>444</v>
      </c>
      <c r="B198" s="106" t="s">
        <v>444</v>
      </c>
      <c r="C198" s="131" t="s">
        <v>30</v>
      </c>
      <c r="D198" s="115" t="s">
        <v>227</v>
      </c>
      <c r="E198" s="121" t="s">
        <v>441</v>
      </c>
      <c r="F198" s="164">
        <v>39</v>
      </c>
      <c r="G198" s="165">
        <v>1265</v>
      </c>
      <c r="H198" s="165">
        <v>1550.4099999999999</v>
      </c>
      <c r="I198" s="165">
        <v>232.86</v>
      </c>
      <c r="J198" s="165">
        <v>23</v>
      </c>
      <c r="K198" s="165">
        <v>10</v>
      </c>
      <c r="L198" s="166">
        <v>1806.27</v>
      </c>
      <c r="M198" s="164">
        <v>1595.8999999999999</v>
      </c>
      <c r="N198" s="165">
        <v>257.86</v>
      </c>
      <c r="O198" s="165">
        <v>23</v>
      </c>
      <c r="P198" s="166">
        <v>1876.76</v>
      </c>
      <c r="Q198" s="164">
        <v>41</v>
      </c>
      <c r="R198" s="165">
        <v>1309</v>
      </c>
      <c r="S198" s="165">
        <v>1620.85</v>
      </c>
      <c r="T198" s="165">
        <v>252.51</v>
      </c>
      <c r="U198" s="165">
        <v>23</v>
      </c>
      <c r="V198" s="165">
        <v>10</v>
      </c>
      <c r="W198" s="192">
        <v>1896.36</v>
      </c>
      <c r="X198" s="201">
        <f t="shared" si="8"/>
        <v>90.089999999999918</v>
      </c>
      <c r="Z198" s="204">
        <f t="shared" si="9"/>
        <v>19.599999999999909</v>
      </c>
    </row>
    <row r="199" spans="1:26" ht="20.149999999999999" customHeight="1" x14ac:dyDescent="0.35">
      <c r="A199" s="107" t="s">
        <v>439</v>
      </c>
      <c r="B199" s="106" t="s">
        <v>439</v>
      </c>
      <c r="C199" s="131" t="s">
        <v>81</v>
      </c>
      <c r="D199" s="115" t="s">
        <v>440</v>
      </c>
      <c r="E199" s="121" t="s">
        <v>441</v>
      </c>
      <c r="F199" s="164">
        <v>21</v>
      </c>
      <c r="G199" s="165">
        <v>497</v>
      </c>
      <c r="H199" s="165">
        <v>796.7</v>
      </c>
      <c r="I199" s="165">
        <v>126.64</v>
      </c>
      <c r="J199" s="165">
        <v>15</v>
      </c>
      <c r="K199" s="165">
        <v>17</v>
      </c>
      <c r="L199" s="166">
        <v>938.34</v>
      </c>
      <c r="M199" s="164">
        <v>771.5</v>
      </c>
      <c r="N199" s="165">
        <v>152.34</v>
      </c>
      <c r="O199" s="165">
        <v>17.5</v>
      </c>
      <c r="P199" s="166">
        <v>941.34</v>
      </c>
      <c r="Q199" s="164">
        <v>22</v>
      </c>
      <c r="R199" s="165">
        <v>509</v>
      </c>
      <c r="S199" s="165">
        <v>800.43999999999994</v>
      </c>
      <c r="T199" s="165">
        <v>142.09</v>
      </c>
      <c r="U199" s="165">
        <v>15</v>
      </c>
      <c r="V199" s="165">
        <v>17</v>
      </c>
      <c r="W199" s="192">
        <v>957.53</v>
      </c>
      <c r="X199" s="201">
        <f t="shared" si="8"/>
        <v>19.189999999999941</v>
      </c>
      <c r="Z199" s="204">
        <f t="shared" si="9"/>
        <v>16.189999999999941</v>
      </c>
    </row>
    <row r="200" spans="1:26" ht="20.149999999999999" customHeight="1" x14ac:dyDescent="0.35">
      <c r="A200" s="107" t="s">
        <v>439</v>
      </c>
      <c r="B200" s="106" t="s">
        <v>442</v>
      </c>
      <c r="C200" s="131" t="s">
        <v>122</v>
      </c>
      <c r="D200" s="115" t="s">
        <v>443</v>
      </c>
      <c r="E200" s="121" t="s">
        <v>441</v>
      </c>
      <c r="F200" s="164">
        <v>0</v>
      </c>
      <c r="G200" s="165">
        <v>0</v>
      </c>
      <c r="H200" s="165">
        <v>46</v>
      </c>
      <c r="I200" s="165">
        <v>27</v>
      </c>
      <c r="J200" s="165">
        <v>0</v>
      </c>
      <c r="K200" s="165">
        <v>0</v>
      </c>
      <c r="L200" s="166">
        <v>73</v>
      </c>
      <c r="M200" s="164">
        <v>46</v>
      </c>
      <c r="N200" s="165">
        <v>27</v>
      </c>
      <c r="O200" s="165">
        <v>0</v>
      </c>
      <c r="P200" s="166">
        <v>73</v>
      </c>
      <c r="Q200" s="164">
        <v>0</v>
      </c>
      <c r="R200" s="165">
        <v>0</v>
      </c>
      <c r="S200" s="165">
        <v>46</v>
      </c>
      <c r="T200" s="165">
        <v>27</v>
      </c>
      <c r="U200" s="165">
        <v>0</v>
      </c>
      <c r="V200" s="165">
        <v>0</v>
      </c>
      <c r="W200" s="192">
        <v>73</v>
      </c>
      <c r="X200" s="201">
        <f t="shared" si="8"/>
        <v>0</v>
      </c>
      <c r="Z200" s="204">
        <f t="shared" si="9"/>
        <v>0</v>
      </c>
    </row>
    <row r="201" spans="1:26" ht="20.149999999999999" customHeight="1" x14ac:dyDescent="0.35">
      <c r="A201" s="107" t="s">
        <v>558</v>
      </c>
      <c r="B201" s="106" t="s">
        <v>558</v>
      </c>
      <c r="C201" s="131" t="s">
        <v>55</v>
      </c>
      <c r="D201" s="115" t="s">
        <v>559</v>
      </c>
      <c r="E201" s="121" t="s">
        <v>536</v>
      </c>
      <c r="F201" s="164">
        <v>21</v>
      </c>
      <c r="G201" s="165">
        <v>536</v>
      </c>
      <c r="H201" s="165">
        <v>776.57</v>
      </c>
      <c r="I201" s="165">
        <v>134.37</v>
      </c>
      <c r="J201" s="165">
        <v>16</v>
      </c>
      <c r="K201" s="165">
        <v>12</v>
      </c>
      <c r="L201" s="166">
        <v>926.94</v>
      </c>
      <c r="M201" s="164">
        <v>769</v>
      </c>
      <c r="N201" s="165">
        <v>150.94</v>
      </c>
      <c r="O201" s="165">
        <v>16</v>
      </c>
      <c r="P201" s="166">
        <v>935.94</v>
      </c>
      <c r="Q201" s="164">
        <v>21</v>
      </c>
      <c r="R201" s="165">
        <v>554</v>
      </c>
      <c r="S201" s="165">
        <v>799.31000000000006</v>
      </c>
      <c r="T201" s="165">
        <v>147.41</v>
      </c>
      <c r="U201" s="165">
        <v>16</v>
      </c>
      <c r="V201" s="165">
        <v>12</v>
      </c>
      <c r="W201" s="192">
        <v>962.72</v>
      </c>
      <c r="X201" s="201">
        <f t="shared" si="8"/>
        <v>35.779999999999973</v>
      </c>
      <c r="Z201" s="204">
        <f t="shared" si="9"/>
        <v>26.779999999999973</v>
      </c>
    </row>
    <row r="202" spans="1:26" ht="20.149999999999999" customHeight="1" x14ac:dyDescent="0.35">
      <c r="A202" s="107" t="s">
        <v>534</v>
      </c>
      <c r="B202" s="106" t="s">
        <v>534</v>
      </c>
      <c r="C202" s="131" t="s">
        <v>55</v>
      </c>
      <c r="D202" s="115" t="s">
        <v>535</v>
      </c>
      <c r="E202" s="121" t="s">
        <v>536</v>
      </c>
      <c r="F202" s="164">
        <v>26</v>
      </c>
      <c r="G202" s="165">
        <v>510</v>
      </c>
      <c r="H202" s="165">
        <v>932.33000000000015</v>
      </c>
      <c r="I202" s="165">
        <v>144.02000000000001</v>
      </c>
      <c r="J202" s="165">
        <v>18</v>
      </c>
      <c r="K202" s="165">
        <v>15</v>
      </c>
      <c r="L202" s="166">
        <v>1094.3500000000001</v>
      </c>
      <c r="M202" s="164">
        <v>926.00000000000011</v>
      </c>
      <c r="N202" s="165">
        <v>190.15</v>
      </c>
      <c r="O202" s="165">
        <v>18</v>
      </c>
      <c r="P202" s="166">
        <v>1134.1500000000001</v>
      </c>
      <c r="Q202" s="164">
        <v>28</v>
      </c>
      <c r="R202" s="165">
        <v>533</v>
      </c>
      <c r="S202" s="165">
        <v>986.29</v>
      </c>
      <c r="T202" s="165">
        <v>176.71</v>
      </c>
      <c r="U202" s="165">
        <v>18</v>
      </c>
      <c r="V202" s="165">
        <v>15</v>
      </c>
      <c r="W202" s="192">
        <v>1181</v>
      </c>
      <c r="X202" s="201">
        <f t="shared" si="8"/>
        <v>86.649999999999864</v>
      </c>
      <c r="Z202" s="204">
        <f t="shared" si="9"/>
        <v>46.849999999999909</v>
      </c>
    </row>
    <row r="203" spans="1:26" ht="20.149999999999999" customHeight="1" x14ac:dyDescent="0.35">
      <c r="A203" s="107" t="s">
        <v>555</v>
      </c>
      <c r="B203" s="106" t="s">
        <v>555</v>
      </c>
      <c r="C203" s="131" t="s">
        <v>30</v>
      </c>
      <c r="D203" s="115" t="s">
        <v>266</v>
      </c>
      <c r="E203" s="121" t="s">
        <v>536</v>
      </c>
      <c r="F203" s="164">
        <v>36</v>
      </c>
      <c r="G203" s="165">
        <v>1095</v>
      </c>
      <c r="H203" s="165">
        <v>1301.2</v>
      </c>
      <c r="I203" s="165">
        <v>194.32</v>
      </c>
      <c r="J203" s="165">
        <v>24</v>
      </c>
      <c r="K203" s="165">
        <v>38</v>
      </c>
      <c r="L203" s="166">
        <v>1519.52</v>
      </c>
      <c r="M203" s="164">
        <v>1320.25</v>
      </c>
      <c r="N203" s="165">
        <v>192.26999999999998</v>
      </c>
      <c r="O203" s="165">
        <v>24</v>
      </c>
      <c r="P203" s="166">
        <v>1536.52</v>
      </c>
      <c r="Q203" s="164">
        <v>36</v>
      </c>
      <c r="R203" s="165">
        <v>1095</v>
      </c>
      <c r="S203" s="165">
        <v>1317.5900000000001</v>
      </c>
      <c r="T203" s="165">
        <v>194.3</v>
      </c>
      <c r="U203" s="165">
        <v>24</v>
      </c>
      <c r="V203" s="165">
        <v>38</v>
      </c>
      <c r="W203" s="192">
        <v>1535.89</v>
      </c>
      <c r="X203" s="201">
        <f t="shared" si="8"/>
        <v>16.370000000000118</v>
      </c>
      <c r="Z203" s="204">
        <f t="shared" si="9"/>
        <v>-0.62999999999988177</v>
      </c>
    </row>
    <row r="204" spans="1:26" ht="20.149999999999999" customHeight="1" x14ac:dyDescent="0.35">
      <c r="A204" s="107" t="s">
        <v>546</v>
      </c>
      <c r="B204" s="106" t="s">
        <v>546</v>
      </c>
      <c r="C204" s="131" t="s">
        <v>55</v>
      </c>
      <c r="D204" s="115" t="s">
        <v>547</v>
      </c>
      <c r="E204" s="121" t="s">
        <v>548</v>
      </c>
      <c r="F204" s="164">
        <v>21</v>
      </c>
      <c r="G204" s="165">
        <v>477</v>
      </c>
      <c r="H204" s="165">
        <v>843.69</v>
      </c>
      <c r="I204" s="165">
        <v>143.29</v>
      </c>
      <c r="J204" s="165">
        <v>17</v>
      </c>
      <c r="K204" s="165">
        <v>13</v>
      </c>
      <c r="L204" s="166">
        <v>1003.98</v>
      </c>
      <c r="M204" s="164">
        <v>756.90000000000009</v>
      </c>
      <c r="N204" s="165">
        <v>262.27999999999997</v>
      </c>
      <c r="O204" s="165">
        <v>17</v>
      </c>
      <c r="P204" s="166">
        <v>1036.18</v>
      </c>
      <c r="Q204" s="164">
        <v>20</v>
      </c>
      <c r="R204" s="165">
        <v>456</v>
      </c>
      <c r="S204" s="165">
        <v>769.73</v>
      </c>
      <c r="T204" s="165">
        <v>194.13</v>
      </c>
      <c r="U204" s="165">
        <v>17</v>
      </c>
      <c r="V204" s="165">
        <v>13</v>
      </c>
      <c r="W204" s="192">
        <v>980.86</v>
      </c>
      <c r="X204" s="201">
        <f t="shared" si="8"/>
        <v>-23.120000000000005</v>
      </c>
      <c r="Z204" s="204">
        <f t="shared" si="9"/>
        <v>-55.32000000000005</v>
      </c>
    </row>
    <row r="205" spans="1:26" ht="20.149999999999999" customHeight="1" x14ac:dyDescent="0.35">
      <c r="A205" s="107" t="s">
        <v>586</v>
      </c>
      <c r="B205" s="106" t="s">
        <v>586</v>
      </c>
      <c r="C205" s="131" t="s">
        <v>49</v>
      </c>
      <c r="D205" s="115" t="s">
        <v>182</v>
      </c>
      <c r="E205" s="121" t="s">
        <v>548</v>
      </c>
      <c r="F205" s="164">
        <v>10</v>
      </c>
      <c r="G205" s="165">
        <v>270</v>
      </c>
      <c r="H205" s="165">
        <v>376.34000000000003</v>
      </c>
      <c r="I205" s="165">
        <v>55.09</v>
      </c>
      <c r="J205" s="165">
        <v>18</v>
      </c>
      <c r="K205" s="165">
        <v>35</v>
      </c>
      <c r="L205" s="166">
        <v>449.43000000000006</v>
      </c>
      <c r="M205" s="164">
        <v>386.15000000000003</v>
      </c>
      <c r="N205" s="165">
        <v>45.28</v>
      </c>
      <c r="O205" s="165">
        <v>18</v>
      </c>
      <c r="P205" s="166">
        <v>449.43000000000006</v>
      </c>
      <c r="Q205" s="164">
        <v>10</v>
      </c>
      <c r="R205" s="165">
        <v>270</v>
      </c>
      <c r="S205" s="165">
        <v>358.71</v>
      </c>
      <c r="T205" s="165">
        <v>47.35</v>
      </c>
      <c r="U205" s="165">
        <v>18</v>
      </c>
      <c r="V205" s="165">
        <v>8</v>
      </c>
      <c r="W205" s="192">
        <v>424.06</v>
      </c>
      <c r="X205" s="201">
        <f t="shared" si="8"/>
        <v>-25.370000000000061</v>
      </c>
      <c r="Z205" s="204">
        <f t="shared" si="9"/>
        <v>-25.370000000000061</v>
      </c>
    </row>
    <row r="206" spans="1:26" ht="20.149999999999999" customHeight="1" x14ac:dyDescent="0.35">
      <c r="A206" s="107" t="s">
        <v>586</v>
      </c>
      <c r="B206" s="106" t="s">
        <v>587</v>
      </c>
      <c r="C206" s="131" t="s">
        <v>27</v>
      </c>
      <c r="D206" s="115" t="s">
        <v>588</v>
      </c>
      <c r="E206" s="121" t="s">
        <v>548</v>
      </c>
      <c r="F206" s="164">
        <v>29</v>
      </c>
      <c r="G206" s="165">
        <v>795</v>
      </c>
      <c r="H206" s="165">
        <v>1170.3200000000002</v>
      </c>
      <c r="I206" s="165">
        <v>189.63</v>
      </c>
      <c r="J206" s="165">
        <v>12</v>
      </c>
      <c r="K206" s="165">
        <v>0</v>
      </c>
      <c r="L206" s="166">
        <v>1371.9500000000003</v>
      </c>
      <c r="M206" s="164">
        <v>1146.9000000000001</v>
      </c>
      <c r="N206" s="165">
        <v>217.05</v>
      </c>
      <c r="O206" s="165">
        <v>12</v>
      </c>
      <c r="P206" s="166">
        <v>1375.9500000000003</v>
      </c>
      <c r="Q206" s="164">
        <v>29</v>
      </c>
      <c r="R206" s="165">
        <v>789</v>
      </c>
      <c r="S206" s="165">
        <v>1206.23</v>
      </c>
      <c r="T206" s="165">
        <v>211.59</v>
      </c>
      <c r="U206" s="165">
        <v>12</v>
      </c>
      <c r="V206" s="165">
        <v>27</v>
      </c>
      <c r="W206" s="192">
        <v>1429.82</v>
      </c>
      <c r="X206" s="201">
        <f t="shared" si="8"/>
        <v>57.869999999999663</v>
      </c>
      <c r="Z206" s="204">
        <f t="shared" si="9"/>
        <v>53.869999999999663</v>
      </c>
    </row>
    <row r="207" spans="1:26" ht="20.149999999999999" customHeight="1" x14ac:dyDescent="0.35">
      <c r="A207" s="107" t="s">
        <v>570</v>
      </c>
      <c r="B207" s="106" t="s">
        <v>572</v>
      </c>
      <c r="C207" s="131" t="s">
        <v>122</v>
      </c>
      <c r="D207" s="115" t="s">
        <v>443</v>
      </c>
      <c r="E207" s="121" t="s">
        <v>548</v>
      </c>
      <c r="F207" s="164">
        <v>0</v>
      </c>
      <c r="G207" s="165">
        <v>0</v>
      </c>
      <c r="H207" s="165">
        <v>67</v>
      </c>
      <c r="I207" s="165">
        <v>3.5</v>
      </c>
      <c r="J207" s="165">
        <v>0</v>
      </c>
      <c r="K207" s="165">
        <v>0</v>
      </c>
      <c r="L207" s="166">
        <v>70.5</v>
      </c>
      <c r="M207" s="164">
        <v>67</v>
      </c>
      <c r="N207" s="165">
        <v>3.5</v>
      </c>
      <c r="O207" s="165">
        <v>0</v>
      </c>
      <c r="P207" s="166">
        <v>70.5</v>
      </c>
      <c r="Q207" s="164">
        <v>0</v>
      </c>
      <c r="R207" s="165">
        <v>0</v>
      </c>
      <c r="S207" s="165">
        <v>67</v>
      </c>
      <c r="T207" s="165">
        <v>3.5</v>
      </c>
      <c r="U207" s="165">
        <v>0</v>
      </c>
      <c r="V207" s="165">
        <v>0</v>
      </c>
      <c r="W207" s="192">
        <v>70.5</v>
      </c>
      <c r="X207" s="201">
        <f t="shared" si="8"/>
        <v>0</v>
      </c>
      <c r="Z207" s="204">
        <f t="shared" si="9"/>
        <v>0</v>
      </c>
    </row>
    <row r="208" spans="1:26" ht="20.149999999999999" customHeight="1" x14ac:dyDescent="0.35">
      <c r="A208" s="107" t="s">
        <v>570</v>
      </c>
      <c r="B208" s="106" t="s">
        <v>570</v>
      </c>
      <c r="C208" s="131" t="s">
        <v>30</v>
      </c>
      <c r="D208" s="115" t="s">
        <v>571</v>
      </c>
      <c r="E208" s="121" t="s">
        <v>548</v>
      </c>
      <c r="F208" s="164">
        <v>42</v>
      </c>
      <c r="G208" s="165">
        <v>1323</v>
      </c>
      <c r="H208" s="165">
        <v>1451.24</v>
      </c>
      <c r="I208" s="165">
        <v>185.69</v>
      </c>
      <c r="J208" s="165">
        <v>22</v>
      </c>
      <c r="K208" s="165">
        <v>23</v>
      </c>
      <c r="L208" s="166">
        <v>1658.93</v>
      </c>
      <c r="M208" s="164">
        <v>1416.6</v>
      </c>
      <c r="N208" s="165">
        <v>229.48000000000002</v>
      </c>
      <c r="O208" s="165">
        <v>22</v>
      </c>
      <c r="P208" s="166">
        <v>1668.0800000000002</v>
      </c>
      <c r="Q208" s="164">
        <v>40</v>
      </c>
      <c r="R208" s="165">
        <v>1282</v>
      </c>
      <c r="S208" s="165">
        <v>1384.89</v>
      </c>
      <c r="T208" s="165">
        <v>200.53</v>
      </c>
      <c r="U208" s="165">
        <v>22</v>
      </c>
      <c r="V208" s="165">
        <v>23</v>
      </c>
      <c r="W208" s="192">
        <v>1607.42</v>
      </c>
      <c r="X208" s="201">
        <f t="shared" si="8"/>
        <v>-51.509999999999991</v>
      </c>
      <c r="Z208" s="204">
        <f t="shared" si="9"/>
        <v>-60.660000000000082</v>
      </c>
    </row>
    <row r="209" spans="1:26" ht="20.149999999999999" customHeight="1" x14ac:dyDescent="0.35">
      <c r="A209" s="107" t="s">
        <v>611</v>
      </c>
      <c r="B209" s="106" t="s">
        <v>611</v>
      </c>
      <c r="C209" s="131" t="s">
        <v>30</v>
      </c>
      <c r="D209" s="115" t="s">
        <v>615</v>
      </c>
      <c r="E209" s="121" t="s">
        <v>614</v>
      </c>
      <c r="F209" s="164">
        <v>21</v>
      </c>
      <c r="G209" s="165">
        <v>730</v>
      </c>
      <c r="H209" s="165">
        <v>750.42</v>
      </c>
      <c r="I209" s="165">
        <v>84.64</v>
      </c>
      <c r="J209" s="165">
        <v>14</v>
      </c>
      <c r="K209" s="165">
        <v>12</v>
      </c>
      <c r="L209" s="166">
        <v>849.06</v>
      </c>
      <c r="M209" s="164">
        <v>683</v>
      </c>
      <c r="N209" s="165">
        <v>178.06</v>
      </c>
      <c r="O209" s="165">
        <v>14</v>
      </c>
      <c r="P209" s="166">
        <v>875.06</v>
      </c>
      <c r="Q209" s="164">
        <v>20</v>
      </c>
      <c r="R209" s="165">
        <v>695</v>
      </c>
      <c r="S209" s="165">
        <v>691.81</v>
      </c>
      <c r="T209" s="165">
        <v>126.11</v>
      </c>
      <c r="U209" s="165">
        <v>14</v>
      </c>
      <c r="V209" s="165">
        <v>12</v>
      </c>
      <c r="W209" s="192">
        <v>831.92</v>
      </c>
      <c r="X209" s="201">
        <f t="shared" si="8"/>
        <v>-17.139999999999986</v>
      </c>
      <c r="Z209" s="204">
        <f t="shared" si="9"/>
        <v>-43.139999999999986</v>
      </c>
    </row>
    <row r="210" spans="1:26" ht="20.149999999999999" customHeight="1" x14ac:dyDescent="0.35">
      <c r="A210" s="107" t="s">
        <v>611</v>
      </c>
      <c r="B210" s="106" t="s">
        <v>612</v>
      </c>
      <c r="C210" s="131" t="s">
        <v>122</v>
      </c>
      <c r="D210" s="115" t="s">
        <v>613</v>
      </c>
      <c r="E210" s="121" t="s">
        <v>614</v>
      </c>
      <c r="F210" s="164">
        <v>0</v>
      </c>
      <c r="G210" s="165">
        <v>0</v>
      </c>
      <c r="H210" s="165">
        <v>120.33</v>
      </c>
      <c r="I210" s="165">
        <v>17.670000000000002</v>
      </c>
      <c r="J210" s="165">
        <v>0</v>
      </c>
      <c r="K210" s="165">
        <v>0</v>
      </c>
      <c r="L210" s="166">
        <v>138</v>
      </c>
      <c r="M210" s="164">
        <v>133.5</v>
      </c>
      <c r="N210" s="165">
        <v>6.0000000000000018</v>
      </c>
      <c r="O210" s="165">
        <v>0</v>
      </c>
      <c r="P210" s="166">
        <v>139.5</v>
      </c>
      <c r="Q210" s="164">
        <v>0</v>
      </c>
      <c r="R210" s="165">
        <v>0</v>
      </c>
      <c r="S210" s="165">
        <v>127.57</v>
      </c>
      <c r="T210" s="165">
        <v>11.93</v>
      </c>
      <c r="U210" s="165">
        <v>0</v>
      </c>
      <c r="V210" s="165">
        <v>0</v>
      </c>
      <c r="W210" s="192">
        <v>139.5</v>
      </c>
      <c r="X210" s="201">
        <f t="shared" si="8"/>
        <v>1.5</v>
      </c>
      <c r="Z210" s="204">
        <f t="shared" si="9"/>
        <v>0</v>
      </c>
    </row>
    <row r="211" spans="1:26" ht="20.149999999999999" customHeight="1" x14ac:dyDescent="0.35">
      <c r="A211" s="107" t="s">
        <v>427</v>
      </c>
      <c r="B211" s="106" t="s">
        <v>427</v>
      </c>
      <c r="C211" s="131" t="s">
        <v>30</v>
      </c>
      <c r="D211" s="115" t="s">
        <v>428</v>
      </c>
      <c r="E211" s="121" t="s">
        <v>429</v>
      </c>
      <c r="F211" s="164">
        <v>51</v>
      </c>
      <c r="G211" s="165">
        <v>1705</v>
      </c>
      <c r="H211" s="165">
        <v>1866.2599999999998</v>
      </c>
      <c r="I211" s="165">
        <v>288.60000000000002</v>
      </c>
      <c r="J211" s="165">
        <v>15</v>
      </c>
      <c r="K211" s="165">
        <v>0</v>
      </c>
      <c r="L211" s="166">
        <v>2169.8599999999997</v>
      </c>
      <c r="M211" s="164">
        <v>1872.5999999999997</v>
      </c>
      <c r="N211" s="165">
        <v>353.87</v>
      </c>
      <c r="O211" s="165">
        <v>9</v>
      </c>
      <c r="P211" s="166">
        <v>2235.4699999999998</v>
      </c>
      <c r="Q211" s="164">
        <v>53</v>
      </c>
      <c r="R211" s="165">
        <v>1787</v>
      </c>
      <c r="S211" s="165">
        <v>1913.8600000000001</v>
      </c>
      <c r="T211" s="165">
        <v>328.83</v>
      </c>
      <c r="U211" s="165">
        <v>15</v>
      </c>
      <c r="V211" s="165">
        <v>0</v>
      </c>
      <c r="W211" s="192">
        <v>2257.69</v>
      </c>
      <c r="X211" s="201">
        <f t="shared" si="8"/>
        <v>87.830000000000382</v>
      </c>
      <c r="Z211" s="204">
        <f t="shared" si="9"/>
        <v>22.220000000000255</v>
      </c>
    </row>
    <row r="212" spans="1:26" ht="20.149999999999999" customHeight="1" x14ac:dyDescent="0.35">
      <c r="A212" s="107" t="s">
        <v>489</v>
      </c>
      <c r="B212" s="106" t="s">
        <v>490</v>
      </c>
      <c r="C212" s="131" t="s">
        <v>27</v>
      </c>
      <c r="D212" s="115" t="s">
        <v>491</v>
      </c>
      <c r="E212" s="121" t="s">
        <v>429</v>
      </c>
      <c r="F212" s="164">
        <v>13</v>
      </c>
      <c r="G212" s="165">
        <v>291</v>
      </c>
      <c r="H212" s="165">
        <v>523.4</v>
      </c>
      <c r="I212" s="165">
        <v>71</v>
      </c>
      <c r="J212" s="165">
        <v>5</v>
      </c>
      <c r="K212" s="165">
        <v>0</v>
      </c>
      <c r="L212" s="166">
        <v>599.4</v>
      </c>
      <c r="M212" s="164">
        <v>503</v>
      </c>
      <c r="N212" s="165">
        <v>91.4</v>
      </c>
      <c r="O212" s="165">
        <v>5</v>
      </c>
      <c r="P212" s="166">
        <v>599.4</v>
      </c>
      <c r="Q212" s="164">
        <v>13</v>
      </c>
      <c r="R212" s="165">
        <v>297</v>
      </c>
      <c r="S212" s="165">
        <v>519.94000000000005</v>
      </c>
      <c r="T212" s="165">
        <v>82.26</v>
      </c>
      <c r="U212" s="165">
        <v>5</v>
      </c>
      <c r="V212" s="165">
        <v>3</v>
      </c>
      <c r="W212" s="192">
        <v>607.20000000000005</v>
      </c>
      <c r="X212" s="201">
        <f t="shared" si="8"/>
        <v>7.8000000000000682</v>
      </c>
      <c r="Z212" s="204">
        <f t="shared" si="9"/>
        <v>7.8000000000000682</v>
      </c>
    </row>
    <row r="213" spans="1:26" ht="20.149999999999999" customHeight="1" x14ac:dyDescent="0.35">
      <c r="A213" s="107" t="s">
        <v>489</v>
      </c>
      <c r="B213" s="106" t="s">
        <v>489</v>
      </c>
      <c r="C213" s="131" t="s">
        <v>49</v>
      </c>
      <c r="D213" s="115" t="s">
        <v>492</v>
      </c>
      <c r="E213" s="121" t="s">
        <v>429</v>
      </c>
      <c r="F213" s="164">
        <v>8</v>
      </c>
      <c r="G213" s="165">
        <v>192</v>
      </c>
      <c r="H213" s="165">
        <v>290.63</v>
      </c>
      <c r="I213" s="165">
        <v>54.23</v>
      </c>
      <c r="J213" s="165">
        <v>6</v>
      </c>
      <c r="K213" s="165">
        <v>5</v>
      </c>
      <c r="L213" s="166">
        <v>350.86</v>
      </c>
      <c r="M213" s="164">
        <v>286.60000000000002</v>
      </c>
      <c r="N213" s="165">
        <v>49.76</v>
      </c>
      <c r="O213" s="165">
        <v>7</v>
      </c>
      <c r="P213" s="166">
        <v>343.36</v>
      </c>
      <c r="Q213" s="164">
        <v>7</v>
      </c>
      <c r="R213" s="165">
        <v>168</v>
      </c>
      <c r="S213" s="165">
        <v>256.76</v>
      </c>
      <c r="T213" s="165">
        <v>46.27</v>
      </c>
      <c r="U213" s="165">
        <v>6</v>
      </c>
      <c r="V213" s="165">
        <v>2</v>
      </c>
      <c r="W213" s="192">
        <v>309.02999999999997</v>
      </c>
      <c r="X213" s="201">
        <f t="shared" si="8"/>
        <v>-41.830000000000041</v>
      </c>
      <c r="Z213" s="204">
        <f t="shared" si="9"/>
        <v>-34.330000000000041</v>
      </c>
    </row>
    <row r="214" spans="1:26" ht="20.149999999999999" customHeight="1" x14ac:dyDescent="0.35">
      <c r="A214" s="107" t="s">
        <v>573</v>
      </c>
      <c r="B214" s="106" t="s">
        <v>574</v>
      </c>
      <c r="C214" s="131" t="s">
        <v>27</v>
      </c>
      <c r="D214" s="115" t="s">
        <v>575</v>
      </c>
      <c r="E214" s="121" t="s">
        <v>576</v>
      </c>
      <c r="F214" s="164">
        <v>8</v>
      </c>
      <c r="G214" s="165">
        <v>174</v>
      </c>
      <c r="H214" s="165">
        <v>263.14</v>
      </c>
      <c r="I214" s="165">
        <v>20.36</v>
      </c>
      <c r="J214" s="165">
        <v>0</v>
      </c>
      <c r="K214" s="165">
        <v>0</v>
      </c>
      <c r="L214" s="166">
        <v>283.5</v>
      </c>
      <c r="M214" s="164">
        <v>277.5</v>
      </c>
      <c r="N214" s="165">
        <v>39</v>
      </c>
      <c r="O214" s="165">
        <v>0</v>
      </c>
      <c r="P214" s="166">
        <v>316.5</v>
      </c>
      <c r="Q214" s="164">
        <v>8</v>
      </c>
      <c r="R214" s="165">
        <v>177</v>
      </c>
      <c r="S214" s="165">
        <v>309.10000000000002</v>
      </c>
      <c r="T214" s="165">
        <v>33.4</v>
      </c>
      <c r="U214" s="165">
        <v>0</v>
      </c>
      <c r="V214" s="165">
        <v>0</v>
      </c>
      <c r="W214" s="192">
        <v>342.5</v>
      </c>
      <c r="X214" s="201">
        <f t="shared" si="8"/>
        <v>59</v>
      </c>
      <c r="Z214" s="204">
        <f t="shared" si="9"/>
        <v>26</v>
      </c>
    </row>
    <row r="215" spans="1:26" ht="20.149999999999999" customHeight="1" x14ac:dyDescent="0.35">
      <c r="A215" s="107" t="s">
        <v>573</v>
      </c>
      <c r="B215" s="106" t="s">
        <v>573</v>
      </c>
      <c r="C215" s="131" t="s">
        <v>49</v>
      </c>
      <c r="D215" s="115" t="s">
        <v>577</v>
      </c>
      <c r="E215" s="121" t="s">
        <v>576</v>
      </c>
      <c r="F215" s="164">
        <v>18</v>
      </c>
      <c r="G215" s="165">
        <v>595</v>
      </c>
      <c r="H215" s="165">
        <v>662.93000000000006</v>
      </c>
      <c r="I215" s="165">
        <v>65.16</v>
      </c>
      <c r="J215" s="165">
        <v>13</v>
      </c>
      <c r="K215" s="165">
        <v>0</v>
      </c>
      <c r="L215" s="166">
        <v>741.09</v>
      </c>
      <c r="M215" s="164">
        <v>674.40000000000009</v>
      </c>
      <c r="N215" s="165">
        <v>61.69</v>
      </c>
      <c r="O215" s="165">
        <v>7</v>
      </c>
      <c r="P215" s="166">
        <v>743.09</v>
      </c>
      <c r="Q215" s="164">
        <v>18</v>
      </c>
      <c r="R215" s="165">
        <v>630</v>
      </c>
      <c r="S215" s="165">
        <v>666.27</v>
      </c>
      <c r="T215" s="165">
        <v>63.48</v>
      </c>
      <c r="U215" s="165">
        <v>13</v>
      </c>
      <c r="V215" s="165">
        <v>0</v>
      </c>
      <c r="W215" s="192">
        <v>742.75</v>
      </c>
      <c r="X215" s="201">
        <f t="shared" si="8"/>
        <v>1.6599999999999682</v>
      </c>
      <c r="Z215" s="204">
        <f t="shared" si="9"/>
        <v>-0.34000000000003183</v>
      </c>
    </row>
    <row r="216" spans="1:26" ht="20.149999999999999" customHeight="1" x14ac:dyDescent="0.35">
      <c r="A216" s="107" t="s">
        <v>539</v>
      </c>
      <c r="B216" s="106" t="s">
        <v>539</v>
      </c>
      <c r="C216" s="131" t="s">
        <v>81</v>
      </c>
      <c r="D216" s="115" t="s">
        <v>540</v>
      </c>
      <c r="E216" s="121" t="s">
        <v>541</v>
      </c>
      <c r="F216" s="164">
        <v>26</v>
      </c>
      <c r="G216" s="165">
        <v>526</v>
      </c>
      <c r="H216" s="165">
        <v>993.53000000000009</v>
      </c>
      <c r="I216" s="165">
        <v>156.84</v>
      </c>
      <c r="J216" s="165">
        <v>24</v>
      </c>
      <c r="K216" s="165">
        <v>12</v>
      </c>
      <c r="L216" s="166">
        <v>1174.3700000000001</v>
      </c>
      <c r="M216" s="164">
        <v>984.00000000000011</v>
      </c>
      <c r="N216" s="165">
        <v>206.37</v>
      </c>
      <c r="O216" s="165">
        <v>24</v>
      </c>
      <c r="P216" s="166">
        <v>1214.3700000000001</v>
      </c>
      <c r="Q216" s="164">
        <v>26</v>
      </c>
      <c r="R216" s="165">
        <v>575</v>
      </c>
      <c r="S216" s="165">
        <v>1042.3699999999999</v>
      </c>
      <c r="T216" s="165">
        <v>179.88</v>
      </c>
      <c r="U216" s="165">
        <v>24</v>
      </c>
      <c r="V216" s="165">
        <v>10</v>
      </c>
      <c r="W216" s="192">
        <v>1246.25</v>
      </c>
      <c r="X216" s="201">
        <f t="shared" si="8"/>
        <v>71.879999999999882</v>
      </c>
      <c r="Z216" s="204">
        <f t="shared" si="9"/>
        <v>31.879999999999882</v>
      </c>
    </row>
    <row r="217" spans="1:26" ht="20.149999999999999" customHeight="1" x14ac:dyDescent="0.35">
      <c r="A217" s="107" t="s">
        <v>539</v>
      </c>
      <c r="B217" s="106" t="s">
        <v>542</v>
      </c>
      <c r="C217" s="131" t="s">
        <v>59</v>
      </c>
      <c r="D217" s="115" t="s">
        <v>543</v>
      </c>
      <c r="E217" s="121" t="s">
        <v>541</v>
      </c>
      <c r="F217" s="164">
        <v>7</v>
      </c>
      <c r="G217" s="165">
        <v>168</v>
      </c>
      <c r="H217" s="165">
        <v>229.15</v>
      </c>
      <c r="I217" s="165">
        <v>38.46</v>
      </c>
      <c r="J217" s="165">
        <v>3</v>
      </c>
      <c r="K217" s="165">
        <v>0</v>
      </c>
      <c r="L217" s="166">
        <v>270.61</v>
      </c>
      <c r="M217" s="164">
        <v>231.5</v>
      </c>
      <c r="N217" s="165">
        <v>36.11</v>
      </c>
      <c r="O217" s="165">
        <v>3</v>
      </c>
      <c r="P217" s="166">
        <v>270.61</v>
      </c>
      <c r="Q217" s="164">
        <v>7</v>
      </c>
      <c r="R217" s="165">
        <v>168</v>
      </c>
      <c r="S217" s="165">
        <v>229.20999999999998</v>
      </c>
      <c r="T217" s="165">
        <v>37.11</v>
      </c>
      <c r="U217" s="165">
        <v>3</v>
      </c>
      <c r="V217" s="165">
        <v>2</v>
      </c>
      <c r="W217" s="192">
        <v>269.32</v>
      </c>
      <c r="X217" s="201">
        <f t="shared" si="8"/>
        <v>-1.2900000000000205</v>
      </c>
      <c r="Z217" s="204">
        <f t="shared" si="9"/>
        <v>-1.2900000000000205</v>
      </c>
    </row>
    <row r="218" spans="1:26" ht="20.149999999999999" customHeight="1" x14ac:dyDescent="0.35">
      <c r="A218" s="107" t="s">
        <v>452</v>
      </c>
      <c r="B218" s="106" t="s">
        <v>452</v>
      </c>
      <c r="C218" s="131" t="s">
        <v>30</v>
      </c>
      <c r="D218" s="115" t="s">
        <v>453</v>
      </c>
      <c r="E218" s="121" t="s">
        <v>454</v>
      </c>
      <c r="F218" s="164">
        <v>41</v>
      </c>
      <c r="G218" s="165">
        <v>1381</v>
      </c>
      <c r="H218" s="165">
        <v>1333.57</v>
      </c>
      <c r="I218" s="165">
        <v>202.72</v>
      </c>
      <c r="J218" s="165">
        <v>18</v>
      </c>
      <c r="K218" s="165">
        <v>0</v>
      </c>
      <c r="L218" s="166">
        <v>1554.29</v>
      </c>
      <c r="M218" s="164">
        <v>1333.9199999999998</v>
      </c>
      <c r="N218" s="165">
        <v>205.37</v>
      </c>
      <c r="O218" s="165">
        <v>18</v>
      </c>
      <c r="P218" s="166">
        <v>1557.29</v>
      </c>
      <c r="Q218" s="164">
        <v>39</v>
      </c>
      <c r="R218" s="165">
        <v>1305</v>
      </c>
      <c r="S218" s="165">
        <v>1264.3700000000001</v>
      </c>
      <c r="T218" s="165">
        <v>193.57</v>
      </c>
      <c r="U218" s="165">
        <v>18</v>
      </c>
      <c r="V218" s="165">
        <v>0</v>
      </c>
      <c r="W218" s="192">
        <v>1475.94</v>
      </c>
      <c r="X218" s="201">
        <f t="shared" si="8"/>
        <v>-78.349999999999909</v>
      </c>
      <c r="Z218" s="204">
        <f t="shared" si="9"/>
        <v>-81.349999999999909</v>
      </c>
    </row>
    <row r="219" spans="1:26" ht="20.149999999999999" customHeight="1" x14ac:dyDescent="0.35">
      <c r="A219" s="107" t="s">
        <v>483</v>
      </c>
      <c r="B219" s="106" t="s">
        <v>483</v>
      </c>
      <c r="C219" s="131" t="s">
        <v>49</v>
      </c>
      <c r="D219" s="115" t="s">
        <v>486</v>
      </c>
      <c r="E219" s="121" t="s">
        <v>454</v>
      </c>
      <c r="F219" s="164">
        <v>24</v>
      </c>
      <c r="G219" s="165">
        <v>688</v>
      </c>
      <c r="H219" s="165">
        <v>854.96</v>
      </c>
      <c r="I219" s="165">
        <v>142.54</v>
      </c>
      <c r="J219" s="165">
        <v>14</v>
      </c>
      <c r="K219" s="165">
        <v>10</v>
      </c>
      <c r="L219" s="166">
        <v>1011.5</v>
      </c>
      <c r="M219" s="164">
        <v>863.90000000000009</v>
      </c>
      <c r="N219" s="165">
        <v>183.17</v>
      </c>
      <c r="O219" s="165">
        <v>14</v>
      </c>
      <c r="P219" s="166">
        <v>1061.07</v>
      </c>
      <c r="Q219" s="164">
        <v>31</v>
      </c>
      <c r="R219" s="165">
        <v>929</v>
      </c>
      <c r="S219" s="165">
        <v>1070.8899999999999</v>
      </c>
      <c r="T219" s="165">
        <v>201.7</v>
      </c>
      <c r="U219" s="165">
        <v>14</v>
      </c>
      <c r="V219" s="165">
        <v>6</v>
      </c>
      <c r="W219" s="192">
        <v>1286.5899999999999</v>
      </c>
      <c r="X219" s="201">
        <f t="shared" si="8"/>
        <v>275.08999999999992</v>
      </c>
      <c r="Z219" s="204">
        <f t="shared" si="9"/>
        <v>225.51999999999998</v>
      </c>
    </row>
    <row r="220" spans="1:26" ht="20.149999999999999" customHeight="1" x14ac:dyDescent="0.35">
      <c r="A220" s="107" t="s">
        <v>483</v>
      </c>
      <c r="B220" s="106" t="s">
        <v>484</v>
      </c>
      <c r="C220" s="131" t="s">
        <v>27</v>
      </c>
      <c r="D220" s="115" t="s">
        <v>485</v>
      </c>
      <c r="E220" s="121" t="s">
        <v>454</v>
      </c>
      <c r="F220" s="164">
        <v>19</v>
      </c>
      <c r="G220" s="165">
        <v>492</v>
      </c>
      <c r="H220" s="165">
        <v>721.11</v>
      </c>
      <c r="I220" s="165">
        <v>115.72</v>
      </c>
      <c r="J220" s="165">
        <v>11</v>
      </c>
      <c r="K220" s="165">
        <v>0</v>
      </c>
      <c r="L220" s="166">
        <v>847.83</v>
      </c>
      <c r="M220" s="164">
        <v>676</v>
      </c>
      <c r="N220" s="165">
        <v>162.82999999999998</v>
      </c>
      <c r="O220" s="165">
        <v>9</v>
      </c>
      <c r="P220" s="166">
        <v>847.83</v>
      </c>
      <c r="Q220" s="164">
        <v>20</v>
      </c>
      <c r="R220" s="165">
        <v>522</v>
      </c>
      <c r="S220" s="165">
        <v>743.27</v>
      </c>
      <c r="T220" s="165">
        <v>146.99</v>
      </c>
      <c r="U220" s="165">
        <v>11</v>
      </c>
      <c r="V220" s="165">
        <v>4</v>
      </c>
      <c r="W220" s="192">
        <v>901.26</v>
      </c>
      <c r="X220" s="201">
        <f t="shared" si="8"/>
        <v>53.42999999999995</v>
      </c>
      <c r="Z220" s="204">
        <f t="shared" si="9"/>
        <v>53.42999999999995</v>
      </c>
    </row>
    <row r="221" spans="1:26" ht="20.149999999999999" customHeight="1" x14ac:dyDescent="0.35">
      <c r="A221" s="107" t="s">
        <v>415</v>
      </c>
      <c r="B221" s="106" t="s">
        <v>415</v>
      </c>
      <c r="C221" s="131" t="s">
        <v>19</v>
      </c>
      <c r="D221" s="115" t="s">
        <v>342</v>
      </c>
      <c r="E221" s="121" t="s">
        <v>414</v>
      </c>
      <c r="F221" s="164">
        <v>31</v>
      </c>
      <c r="G221" s="165">
        <v>922</v>
      </c>
      <c r="H221" s="165">
        <v>1131.27</v>
      </c>
      <c r="I221" s="165">
        <v>214.97</v>
      </c>
      <c r="J221" s="165">
        <v>13</v>
      </c>
      <c r="K221" s="165">
        <v>0</v>
      </c>
      <c r="L221" s="166">
        <v>1359.24</v>
      </c>
      <c r="M221" s="164">
        <v>1146.6399999999999</v>
      </c>
      <c r="N221" s="165">
        <v>200.77</v>
      </c>
      <c r="O221" s="165">
        <v>13</v>
      </c>
      <c r="P221" s="166">
        <v>1360.41</v>
      </c>
      <c r="Q221" s="164">
        <v>31</v>
      </c>
      <c r="R221" s="165">
        <v>928</v>
      </c>
      <c r="S221" s="165">
        <v>1145.8800000000001</v>
      </c>
      <c r="T221" s="165">
        <v>209.12</v>
      </c>
      <c r="U221" s="165">
        <v>13</v>
      </c>
      <c r="V221" s="165">
        <v>0</v>
      </c>
      <c r="W221" s="192">
        <v>1368</v>
      </c>
      <c r="X221" s="201">
        <f t="shared" si="8"/>
        <v>8.7599999999999909</v>
      </c>
      <c r="Z221" s="204">
        <f t="shared" si="9"/>
        <v>7.5899999999999181</v>
      </c>
    </row>
    <row r="222" spans="1:26" ht="20.149999999999999" customHeight="1" x14ac:dyDescent="0.35">
      <c r="A222" s="107" t="s">
        <v>424</v>
      </c>
      <c r="B222" s="106" t="s">
        <v>424</v>
      </c>
      <c r="C222" s="131" t="s">
        <v>81</v>
      </c>
      <c r="D222" s="115" t="s">
        <v>342</v>
      </c>
      <c r="E222" s="121" t="s">
        <v>414</v>
      </c>
      <c r="F222" s="164">
        <v>9</v>
      </c>
      <c r="G222" s="165">
        <v>211</v>
      </c>
      <c r="H222" s="165">
        <v>368.41</v>
      </c>
      <c r="I222" s="165">
        <v>66.56</v>
      </c>
      <c r="J222" s="165">
        <v>8</v>
      </c>
      <c r="K222" s="165">
        <v>4</v>
      </c>
      <c r="L222" s="166">
        <v>442.97</v>
      </c>
      <c r="M222" s="164">
        <v>387</v>
      </c>
      <c r="N222" s="165">
        <v>84.8</v>
      </c>
      <c r="O222" s="165">
        <v>8</v>
      </c>
      <c r="P222" s="166">
        <v>479.8</v>
      </c>
      <c r="Q222" s="164">
        <v>11</v>
      </c>
      <c r="R222" s="165">
        <v>230</v>
      </c>
      <c r="S222" s="165">
        <v>402.14</v>
      </c>
      <c r="T222" s="165">
        <v>80.16</v>
      </c>
      <c r="U222" s="165">
        <v>8</v>
      </c>
      <c r="V222" s="165">
        <v>4</v>
      </c>
      <c r="W222" s="192">
        <v>490.29999999999995</v>
      </c>
      <c r="X222" s="201">
        <f t="shared" si="8"/>
        <v>47.329999999999927</v>
      </c>
      <c r="Z222" s="204">
        <f t="shared" si="9"/>
        <v>10.499999999999943</v>
      </c>
    </row>
    <row r="223" spans="1:26" ht="20.149999999999999" customHeight="1" x14ac:dyDescent="0.35">
      <c r="A223" s="107" t="s">
        <v>474</v>
      </c>
      <c r="B223" s="106" t="s">
        <v>474</v>
      </c>
      <c r="C223" s="131" t="s">
        <v>23</v>
      </c>
      <c r="D223" s="115" t="s">
        <v>477</v>
      </c>
      <c r="E223" s="121" t="s">
        <v>414</v>
      </c>
      <c r="F223" s="164">
        <v>21</v>
      </c>
      <c r="G223" s="165">
        <v>402</v>
      </c>
      <c r="H223" s="165">
        <v>564.88</v>
      </c>
      <c r="I223" s="165">
        <v>114.66</v>
      </c>
      <c r="J223" s="165">
        <v>12</v>
      </c>
      <c r="K223" s="165">
        <v>2</v>
      </c>
      <c r="L223" s="166">
        <v>691.54</v>
      </c>
      <c r="M223" s="164">
        <v>592.9</v>
      </c>
      <c r="N223" s="165">
        <v>90.64</v>
      </c>
      <c r="O223" s="165">
        <v>12</v>
      </c>
      <c r="P223" s="166">
        <v>695.54</v>
      </c>
      <c r="Q223" s="164">
        <v>21</v>
      </c>
      <c r="R223" s="165">
        <v>402</v>
      </c>
      <c r="S223" s="165">
        <v>575.19000000000005</v>
      </c>
      <c r="T223" s="165">
        <v>102.05</v>
      </c>
      <c r="U223" s="165">
        <v>12</v>
      </c>
      <c r="V223" s="165">
        <v>1</v>
      </c>
      <c r="W223" s="192">
        <v>689.24</v>
      </c>
      <c r="X223" s="201">
        <f t="shared" si="8"/>
        <v>-2.2999999999999545</v>
      </c>
      <c r="Z223" s="204">
        <f t="shared" si="9"/>
        <v>-6.2999999999999545</v>
      </c>
    </row>
    <row r="224" spans="1:26" ht="20.149999999999999" customHeight="1" x14ac:dyDescent="0.35">
      <c r="A224" s="107" t="s">
        <v>412</v>
      </c>
      <c r="B224" s="106" t="s">
        <v>412</v>
      </c>
      <c r="C224" s="131" t="s">
        <v>49</v>
      </c>
      <c r="D224" s="115" t="s">
        <v>413</v>
      </c>
      <c r="E224" s="121" t="s">
        <v>414</v>
      </c>
      <c r="F224" s="164">
        <v>54</v>
      </c>
      <c r="G224" s="165">
        <v>1693</v>
      </c>
      <c r="H224" s="165">
        <v>2046.3699999999994</v>
      </c>
      <c r="I224" s="165">
        <v>280.04000000000002</v>
      </c>
      <c r="J224" s="165">
        <v>27</v>
      </c>
      <c r="K224" s="165">
        <v>8</v>
      </c>
      <c r="L224" s="166">
        <v>2353.4099999999994</v>
      </c>
      <c r="M224" s="164">
        <v>2023.3999999999994</v>
      </c>
      <c r="N224" s="165">
        <v>355.35</v>
      </c>
      <c r="O224" s="165">
        <v>27</v>
      </c>
      <c r="P224" s="166">
        <v>2405.7499999999995</v>
      </c>
      <c r="Q224" s="164">
        <v>54</v>
      </c>
      <c r="R224" s="165">
        <v>1682</v>
      </c>
      <c r="S224" s="165">
        <v>2003.0699999999997</v>
      </c>
      <c r="T224" s="165">
        <v>312.37</v>
      </c>
      <c r="U224" s="165">
        <v>27</v>
      </c>
      <c r="V224" s="165">
        <v>8</v>
      </c>
      <c r="W224" s="192">
        <v>2342.4399999999996</v>
      </c>
      <c r="X224" s="201">
        <f t="shared" si="8"/>
        <v>-10.9699999999998</v>
      </c>
      <c r="Z224" s="204">
        <f t="shared" si="9"/>
        <v>-63.309999999999945</v>
      </c>
    </row>
    <row r="225" spans="1:26" ht="20.149999999999999" customHeight="1" x14ac:dyDescent="0.35">
      <c r="A225" s="107" t="s">
        <v>457</v>
      </c>
      <c r="B225" s="106" t="s">
        <v>457</v>
      </c>
      <c r="C225" s="131" t="s">
        <v>23</v>
      </c>
      <c r="D225" s="115" t="s">
        <v>458</v>
      </c>
      <c r="E225" s="121" t="s">
        <v>414</v>
      </c>
      <c r="F225" s="164">
        <v>5</v>
      </c>
      <c r="G225" s="165">
        <v>118</v>
      </c>
      <c r="H225" s="165">
        <v>160.16</v>
      </c>
      <c r="I225" s="165">
        <v>74.78</v>
      </c>
      <c r="J225" s="165">
        <v>6</v>
      </c>
      <c r="K225" s="165">
        <v>9</v>
      </c>
      <c r="L225" s="166">
        <v>240.94</v>
      </c>
      <c r="M225" s="164">
        <v>187.93</v>
      </c>
      <c r="N225" s="165">
        <v>48.010000000000005</v>
      </c>
      <c r="O225" s="165">
        <v>5</v>
      </c>
      <c r="P225" s="166">
        <v>240.94</v>
      </c>
      <c r="Q225" s="164">
        <v>5</v>
      </c>
      <c r="R225" s="165">
        <v>113</v>
      </c>
      <c r="S225" s="165">
        <v>167.57999999999998</v>
      </c>
      <c r="T225" s="165">
        <v>59.36</v>
      </c>
      <c r="U225" s="165">
        <v>6</v>
      </c>
      <c r="V225" s="165">
        <v>2</v>
      </c>
      <c r="W225" s="192">
        <v>232.94</v>
      </c>
      <c r="X225" s="201">
        <f t="shared" si="8"/>
        <v>-8</v>
      </c>
      <c r="Z225" s="204">
        <f t="shared" si="9"/>
        <v>-8</v>
      </c>
    </row>
    <row r="226" spans="1:26" ht="20.149999999999999" customHeight="1" x14ac:dyDescent="0.35">
      <c r="A226" s="107" t="s">
        <v>474</v>
      </c>
      <c r="B226" s="106" t="s">
        <v>475</v>
      </c>
      <c r="C226" s="131" t="s">
        <v>27</v>
      </c>
      <c r="D226" s="115" t="s">
        <v>476</v>
      </c>
      <c r="E226" s="121" t="s">
        <v>414</v>
      </c>
      <c r="F226" s="164">
        <v>19</v>
      </c>
      <c r="G226" s="165">
        <v>429</v>
      </c>
      <c r="H226" s="165">
        <v>739.29</v>
      </c>
      <c r="I226" s="165">
        <v>77.709999999999994</v>
      </c>
      <c r="J226" s="165">
        <v>1</v>
      </c>
      <c r="K226" s="165">
        <v>0</v>
      </c>
      <c r="L226" s="166">
        <v>818</v>
      </c>
      <c r="M226" s="164">
        <v>739</v>
      </c>
      <c r="N226" s="165">
        <v>80</v>
      </c>
      <c r="O226" s="165">
        <v>1</v>
      </c>
      <c r="P226" s="166">
        <v>820</v>
      </c>
      <c r="Q226" s="164">
        <v>20</v>
      </c>
      <c r="R226" s="165">
        <v>453</v>
      </c>
      <c r="S226" s="165">
        <v>759.49</v>
      </c>
      <c r="T226" s="165">
        <v>81.02</v>
      </c>
      <c r="U226" s="165">
        <v>1</v>
      </c>
      <c r="V226" s="165">
        <v>1</v>
      </c>
      <c r="W226" s="192">
        <v>841.51</v>
      </c>
      <c r="X226" s="201">
        <f t="shared" si="8"/>
        <v>23.509999999999991</v>
      </c>
      <c r="Z226" s="204">
        <f t="shared" si="9"/>
        <v>21.509999999999991</v>
      </c>
    </row>
    <row r="227" spans="1:26" ht="20.149999999999999" customHeight="1" x14ac:dyDescent="0.35">
      <c r="A227" s="107" t="s">
        <v>457</v>
      </c>
      <c r="B227" s="106" t="s">
        <v>459</v>
      </c>
      <c r="C227" s="131" t="s">
        <v>27</v>
      </c>
      <c r="D227" s="115" t="s">
        <v>460</v>
      </c>
      <c r="E227" s="121" t="s">
        <v>414</v>
      </c>
      <c r="F227" s="164">
        <v>13</v>
      </c>
      <c r="G227" s="165">
        <v>273</v>
      </c>
      <c r="H227" s="165">
        <v>464.12</v>
      </c>
      <c r="I227" s="165">
        <v>48.88</v>
      </c>
      <c r="J227" s="165">
        <v>5</v>
      </c>
      <c r="K227" s="165">
        <v>0</v>
      </c>
      <c r="L227" s="166">
        <v>518</v>
      </c>
      <c r="M227" s="164">
        <v>447.37</v>
      </c>
      <c r="N227" s="165">
        <v>70.63</v>
      </c>
      <c r="O227" s="165">
        <v>6</v>
      </c>
      <c r="P227" s="166">
        <v>524</v>
      </c>
      <c r="Q227" s="164">
        <v>13</v>
      </c>
      <c r="R227" s="165">
        <v>268</v>
      </c>
      <c r="S227" s="165">
        <v>444.8</v>
      </c>
      <c r="T227" s="165">
        <v>58.2</v>
      </c>
      <c r="U227" s="165">
        <v>5</v>
      </c>
      <c r="V227" s="165">
        <v>7</v>
      </c>
      <c r="W227" s="192">
        <v>508</v>
      </c>
      <c r="X227" s="201">
        <f t="shared" si="8"/>
        <v>-10</v>
      </c>
      <c r="Z227" s="204">
        <f t="shared" si="9"/>
        <v>-16</v>
      </c>
    </row>
    <row r="228" spans="1:26" ht="20.149999999999999" customHeight="1" x14ac:dyDescent="0.35">
      <c r="A228" s="107" t="s">
        <v>502</v>
      </c>
      <c r="B228" s="106" t="s">
        <v>503</v>
      </c>
      <c r="C228" s="131" t="s">
        <v>27</v>
      </c>
      <c r="D228" s="115" t="s">
        <v>504</v>
      </c>
      <c r="E228" s="121" t="s">
        <v>505</v>
      </c>
      <c r="F228" s="164">
        <v>23</v>
      </c>
      <c r="G228" s="165">
        <v>426</v>
      </c>
      <c r="H228" s="165">
        <v>896.28</v>
      </c>
      <c r="I228" s="165">
        <v>111.18</v>
      </c>
      <c r="J228" s="165">
        <v>6.5</v>
      </c>
      <c r="K228" s="165">
        <v>0</v>
      </c>
      <c r="L228" s="166">
        <v>1013.96</v>
      </c>
      <c r="M228" s="164">
        <v>877</v>
      </c>
      <c r="N228" s="165">
        <v>159.46</v>
      </c>
      <c r="O228" s="165">
        <v>7.5</v>
      </c>
      <c r="P228" s="166">
        <v>1043.96</v>
      </c>
      <c r="Q228" s="164">
        <v>24</v>
      </c>
      <c r="R228" s="165">
        <v>446</v>
      </c>
      <c r="S228" s="165">
        <v>905.94</v>
      </c>
      <c r="T228" s="165">
        <v>137.79</v>
      </c>
      <c r="U228" s="165">
        <v>6.5</v>
      </c>
      <c r="V228" s="165">
        <v>4</v>
      </c>
      <c r="W228" s="192">
        <v>1050.23</v>
      </c>
      <c r="X228" s="201">
        <f t="shared" si="8"/>
        <v>36.269999999999982</v>
      </c>
      <c r="Z228" s="204">
        <f t="shared" si="9"/>
        <v>6.2699999999999818</v>
      </c>
    </row>
    <row r="229" spans="1:26" ht="20.149999999999999" customHeight="1" x14ac:dyDescent="0.35">
      <c r="A229" s="107" t="s">
        <v>502</v>
      </c>
      <c r="B229" s="106" t="s">
        <v>502</v>
      </c>
      <c r="C229" s="131" t="s">
        <v>23</v>
      </c>
      <c r="D229" s="115" t="s">
        <v>506</v>
      </c>
      <c r="E229" s="121" t="s">
        <v>505</v>
      </c>
      <c r="F229" s="164">
        <v>16</v>
      </c>
      <c r="G229" s="165">
        <v>443</v>
      </c>
      <c r="H229" s="165">
        <v>539.30000000000007</v>
      </c>
      <c r="I229" s="165">
        <v>97.89</v>
      </c>
      <c r="J229" s="165">
        <v>14.5</v>
      </c>
      <c r="K229" s="165">
        <v>6</v>
      </c>
      <c r="L229" s="166">
        <v>651.69000000000005</v>
      </c>
      <c r="M229" s="164">
        <v>541.80000000000007</v>
      </c>
      <c r="N229" s="165">
        <v>97.39</v>
      </c>
      <c r="O229" s="165">
        <v>14.5</v>
      </c>
      <c r="P229" s="166">
        <v>653.69000000000005</v>
      </c>
      <c r="Q229" s="164">
        <v>16</v>
      </c>
      <c r="R229" s="165">
        <v>449</v>
      </c>
      <c r="S229" s="165">
        <v>537.66999999999996</v>
      </c>
      <c r="T229" s="165">
        <v>97.13</v>
      </c>
      <c r="U229" s="165">
        <v>14.5</v>
      </c>
      <c r="V229" s="165">
        <v>2</v>
      </c>
      <c r="W229" s="192">
        <v>649.29999999999995</v>
      </c>
      <c r="X229" s="201">
        <f t="shared" si="8"/>
        <v>-2.3900000000001</v>
      </c>
      <c r="Z229" s="204">
        <f t="shared" si="9"/>
        <v>-4.3900000000001</v>
      </c>
    </row>
    <row r="230" spans="1:26" ht="20.149999999999999" customHeight="1" x14ac:dyDescent="0.35">
      <c r="A230" s="107" t="s">
        <v>465</v>
      </c>
      <c r="B230" s="106" t="s">
        <v>465</v>
      </c>
      <c r="C230" s="131" t="s">
        <v>49</v>
      </c>
      <c r="D230" s="115" t="s">
        <v>466</v>
      </c>
      <c r="E230" s="121" t="s">
        <v>446</v>
      </c>
      <c r="F230" s="164">
        <v>33</v>
      </c>
      <c r="G230" s="165">
        <v>1026</v>
      </c>
      <c r="H230" s="165">
        <v>1247.75</v>
      </c>
      <c r="I230" s="165">
        <v>162.68</v>
      </c>
      <c r="J230" s="165">
        <v>13</v>
      </c>
      <c r="K230" s="165">
        <v>0</v>
      </c>
      <c r="L230" s="166">
        <v>1423.43</v>
      </c>
      <c r="M230" s="164">
        <v>1257.98</v>
      </c>
      <c r="N230" s="165">
        <v>161.45000000000002</v>
      </c>
      <c r="O230" s="165">
        <v>13</v>
      </c>
      <c r="P230" s="166">
        <v>1432.43</v>
      </c>
      <c r="Q230" s="164">
        <v>33</v>
      </c>
      <c r="R230" s="165">
        <v>1026</v>
      </c>
      <c r="S230" s="165">
        <v>1248.02</v>
      </c>
      <c r="T230" s="165">
        <v>161.44999999999999</v>
      </c>
      <c r="U230" s="165">
        <v>13</v>
      </c>
      <c r="V230" s="165">
        <v>0</v>
      </c>
      <c r="W230" s="192">
        <v>1422.47</v>
      </c>
      <c r="X230" s="201">
        <f t="shared" si="8"/>
        <v>-0.96000000000003638</v>
      </c>
      <c r="Z230" s="204">
        <f t="shared" si="9"/>
        <v>-9.9600000000000364</v>
      </c>
    </row>
    <row r="231" spans="1:26" ht="20.149999999999999" customHeight="1" x14ac:dyDescent="0.35">
      <c r="A231" s="107" t="s">
        <v>445</v>
      </c>
      <c r="B231" s="106" t="s">
        <v>445</v>
      </c>
      <c r="C231" s="131" t="s">
        <v>30</v>
      </c>
      <c r="D231" s="115" t="s">
        <v>232</v>
      </c>
      <c r="E231" s="121" t="s">
        <v>446</v>
      </c>
      <c r="F231" s="164">
        <v>32</v>
      </c>
      <c r="G231" s="165">
        <v>1001</v>
      </c>
      <c r="H231" s="165">
        <v>1153.2400000000002</v>
      </c>
      <c r="I231" s="165">
        <v>146.63999999999999</v>
      </c>
      <c r="J231" s="165">
        <v>14</v>
      </c>
      <c r="K231" s="165">
        <v>0</v>
      </c>
      <c r="L231" s="166">
        <v>1313.88</v>
      </c>
      <c r="M231" s="164">
        <v>1181.1500000000003</v>
      </c>
      <c r="N231" s="165">
        <v>159.26</v>
      </c>
      <c r="O231" s="165">
        <v>14</v>
      </c>
      <c r="P231" s="166">
        <v>1354.41</v>
      </c>
      <c r="Q231" s="164">
        <v>33</v>
      </c>
      <c r="R231" s="165">
        <v>1026</v>
      </c>
      <c r="S231" s="165">
        <v>1184.5300000000002</v>
      </c>
      <c r="T231" s="165">
        <v>155.13</v>
      </c>
      <c r="U231" s="165">
        <v>14</v>
      </c>
      <c r="V231" s="165">
        <v>0</v>
      </c>
      <c r="W231" s="192">
        <v>1353.6600000000003</v>
      </c>
      <c r="X231" s="201">
        <f t="shared" si="8"/>
        <v>39.7800000000002</v>
      </c>
      <c r="Z231" s="204">
        <f t="shared" si="9"/>
        <v>-0.74999999999977263</v>
      </c>
    </row>
    <row r="232" spans="1:26" ht="20.149999999999999" customHeight="1" x14ac:dyDescent="0.35">
      <c r="A232" s="107" t="s">
        <v>507</v>
      </c>
      <c r="B232" s="106" t="s">
        <v>507</v>
      </c>
      <c r="C232" s="131" t="s">
        <v>49</v>
      </c>
      <c r="D232" s="115" t="s">
        <v>508</v>
      </c>
      <c r="E232" s="121" t="s">
        <v>446</v>
      </c>
      <c r="F232" s="164">
        <v>19</v>
      </c>
      <c r="G232" s="165">
        <v>665</v>
      </c>
      <c r="H232" s="165">
        <v>762.42</v>
      </c>
      <c r="I232" s="165">
        <v>128.12</v>
      </c>
      <c r="J232" s="165">
        <v>6</v>
      </c>
      <c r="K232" s="165">
        <v>0</v>
      </c>
      <c r="L232" s="166">
        <v>896.54</v>
      </c>
      <c r="M232" s="164">
        <v>789.4</v>
      </c>
      <c r="N232" s="165">
        <v>111.7</v>
      </c>
      <c r="O232" s="165">
        <v>11</v>
      </c>
      <c r="P232" s="166">
        <v>912.09999999999991</v>
      </c>
      <c r="Q232" s="164">
        <v>19</v>
      </c>
      <c r="R232" s="165">
        <v>665</v>
      </c>
      <c r="S232" s="165">
        <v>788.11</v>
      </c>
      <c r="T232" s="165">
        <v>121.49</v>
      </c>
      <c r="U232" s="165">
        <v>6</v>
      </c>
      <c r="V232" s="165">
        <v>0</v>
      </c>
      <c r="W232" s="192">
        <v>915.6</v>
      </c>
      <c r="X232" s="201">
        <f t="shared" si="8"/>
        <v>19.060000000000059</v>
      </c>
      <c r="Z232" s="204">
        <f t="shared" si="9"/>
        <v>3.5000000000001137</v>
      </c>
    </row>
    <row r="233" spans="1:26" ht="20.149999999999999" customHeight="1" x14ac:dyDescent="0.35">
      <c r="A233" s="107" t="s">
        <v>465</v>
      </c>
      <c r="B233" s="106" t="s">
        <v>467</v>
      </c>
      <c r="C233" s="131" t="s">
        <v>27</v>
      </c>
      <c r="D233" s="115" t="s">
        <v>468</v>
      </c>
      <c r="E233" s="121" t="s">
        <v>446</v>
      </c>
      <c r="F233" s="164">
        <v>6</v>
      </c>
      <c r="G233" s="165">
        <v>150</v>
      </c>
      <c r="H233" s="165">
        <v>235.77</v>
      </c>
      <c r="I233" s="165">
        <v>43.23</v>
      </c>
      <c r="J233" s="165">
        <v>6</v>
      </c>
      <c r="K233" s="165">
        <v>0</v>
      </c>
      <c r="L233" s="166">
        <v>285</v>
      </c>
      <c r="M233" s="164">
        <v>241</v>
      </c>
      <c r="N233" s="165">
        <v>58</v>
      </c>
      <c r="O233" s="165">
        <v>6</v>
      </c>
      <c r="P233" s="166">
        <v>305</v>
      </c>
      <c r="Q233" s="164">
        <v>6</v>
      </c>
      <c r="R233" s="165">
        <v>156</v>
      </c>
      <c r="S233" s="165">
        <v>233.6</v>
      </c>
      <c r="T233" s="165">
        <v>49.4</v>
      </c>
      <c r="U233" s="165">
        <v>6</v>
      </c>
      <c r="V233" s="165">
        <v>0</v>
      </c>
      <c r="W233" s="192">
        <v>289</v>
      </c>
      <c r="X233" s="201">
        <f t="shared" si="8"/>
        <v>4</v>
      </c>
      <c r="Z233" s="204">
        <f t="shared" si="9"/>
        <v>-16</v>
      </c>
    </row>
    <row r="234" spans="1:26" ht="20.149999999999999" customHeight="1" x14ac:dyDescent="0.35">
      <c r="A234" s="107" t="s">
        <v>416</v>
      </c>
      <c r="B234" s="106" t="s">
        <v>416</v>
      </c>
      <c r="C234" s="131" t="s">
        <v>30</v>
      </c>
      <c r="D234" s="115" t="s">
        <v>417</v>
      </c>
      <c r="E234" s="121" t="s">
        <v>418</v>
      </c>
      <c r="F234" s="164">
        <v>37</v>
      </c>
      <c r="G234" s="165">
        <v>1122</v>
      </c>
      <c r="H234" s="165">
        <v>1321.92</v>
      </c>
      <c r="I234" s="165">
        <v>219.72</v>
      </c>
      <c r="J234" s="165">
        <v>20</v>
      </c>
      <c r="K234" s="165">
        <v>17</v>
      </c>
      <c r="L234" s="166">
        <v>1561.64</v>
      </c>
      <c r="M234" s="164">
        <v>1315.7</v>
      </c>
      <c r="N234" s="165">
        <v>234.07</v>
      </c>
      <c r="O234" s="165">
        <v>20</v>
      </c>
      <c r="P234" s="166">
        <v>1569.7700000000002</v>
      </c>
      <c r="Q234" s="164">
        <v>37</v>
      </c>
      <c r="R234" s="165">
        <v>1122</v>
      </c>
      <c r="S234" s="165">
        <v>1318.04</v>
      </c>
      <c r="T234" s="165">
        <v>226.74</v>
      </c>
      <c r="U234" s="165">
        <v>20</v>
      </c>
      <c r="V234" s="165">
        <v>17</v>
      </c>
      <c r="W234" s="192">
        <v>1564.78</v>
      </c>
      <c r="X234" s="201">
        <f t="shared" si="8"/>
        <v>3.1399999999998727</v>
      </c>
      <c r="Z234" s="204">
        <f t="shared" si="9"/>
        <v>-4.9900000000002365</v>
      </c>
    </row>
    <row r="235" spans="1:26" ht="20.149999999999999" customHeight="1" x14ac:dyDescent="0.35">
      <c r="A235" s="107" t="s">
        <v>425</v>
      </c>
      <c r="B235" s="106" t="s">
        <v>425</v>
      </c>
      <c r="C235" s="131" t="s">
        <v>81</v>
      </c>
      <c r="D235" s="115" t="s">
        <v>426</v>
      </c>
      <c r="E235" s="121" t="s">
        <v>418</v>
      </c>
      <c r="F235" s="164">
        <v>43</v>
      </c>
      <c r="G235" s="165">
        <v>975</v>
      </c>
      <c r="H235" s="165">
        <v>1641.0700000000002</v>
      </c>
      <c r="I235" s="165">
        <v>279.86</v>
      </c>
      <c r="J235" s="165">
        <v>23</v>
      </c>
      <c r="K235" s="165">
        <v>19</v>
      </c>
      <c r="L235" s="166">
        <v>1943.9300000000003</v>
      </c>
      <c r="M235" s="164">
        <v>1624.9</v>
      </c>
      <c r="N235" s="165">
        <v>386.97</v>
      </c>
      <c r="O235" s="165">
        <v>23</v>
      </c>
      <c r="P235" s="166">
        <v>2034.8700000000003</v>
      </c>
      <c r="Q235" s="164">
        <v>45</v>
      </c>
      <c r="R235" s="165">
        <v>1004</v>
      </c>
      <c r="S235" s="165">
        <v>1669.74</v>
      </c>
      <c r="T235" s="165">
        <v>339.53</v>
      </c>
      <c r="U235" s="165">
        <v>23</v>
      </c>
      <c r="V235" s="165">
        <v>19</v>
      </c>
      <c r="W235" s="192">
        <v>2032.27</v>
      </c>
      <c r="X235" s="201">
        <f t="shared" si="8"/>
        <v>88.339999999999691</v>
      </c>
      <c r="Z235" s="204">
        <f t="shared" si="9"/>
        <v>-2.6000000000003638</v>
      </c>
    </row>
    <row r="236" spans="1:26" ht="20.149999999999999" customHeight="1" x14ac:dyDescent="0.35">
      <c r="A236" s="107" t="s">
        <v>582</v>
      </c>
      <c r="B236" s="106" t="s">
        <v>582</v>
      </c>
      <c r="C236" s="131" t="s">
        <v>49</v>
      </c>
      <c r="D236" s="115" t="s">
        <v>585</v>
      </c>
      <c r="E236" s="121" t="s">
        <v>525</v>
      </c>
      <c r="F236" s="164">
        <v>12</v>
      </c>
      <c r="G236" s="165">
        <v>356</v>
      </c>
      <c r="H236" s="165">
        <v>444.11999999999995</v>
      </c>
      <c r="I236" s="165">
        <v>73.94</v>
      </c>
      <c r="J236" s="165">
        <v>10</v>
      </c>
      <c r="K236" s="165">
        <v>12</v>
      </c>
      <c r="L236" s="166">
        <v>528.05999999999995</v>
      </c>
      <c r="M236" s="164">
        <v>454.49999999999994</v>
      </c>
      <c r="N236" s="165">
        <v>65.56</v>
      </c>
      <c r="O236" s="165">
        <v>11</v>
      </c>
      <c r="P236" s="166">
        <v>531.05999999999995</v>
      </c>
      <c r="Q236" s="164">
        <v>12</v>
      </c>
      <c r="R236" s="165">
        <v>327</v>
      </c>
      <c r="S236" s="165">
        <v>436.96</v>
      </c>
      <c r="T236" s="165">
        <v>67.81</v>
      </c>
      <c r="U236" s="165">
        <v>10</v>
      </c>
      <c r="V236" s="165">
        <v>4</v>
      </c>
      <c r="W236" s="192">
        <v>514.77</v>
      </c>
      <c r="X236" s="201">
        <f t="shared" si="8"/>
        <v>-13.289999999999964</v>
      </c>
      <c r="Z236" s="204">
        <f t="shared" si="9"/>
        <v>-16.289999999999964</v>
      </c>
    </row>
    <row r="237" spans="1:26" ht="20.149999999999999" customHeight="1" x14ac:dyDescent="0.35">
      <c r="A237" s="107" t="s">
        <v>582</v>
      </c>
      <c r="B237" s="106" t="s">
        <v>583</v>
      </c>
      <c r="C237" s="131" t="s">
        <v>27</v>
      </c>
      <c r="D237" s="115" t="s">
        <v>584</v>
      </c>
      <c r="E237" s="121" t="s">
        <v>525</v>
      </c>
      <c r="F237" s="164">
        <v>18</v>
      </c>
      <c r="G237" s="165">
        <v>426</v>
      </c>
      <c r="H237" s="165">
        <v>710.05000000000007</v>
      </c>
      <c r="I237" s="165">
        <v>86.9</v>
      </c>
      <c r="J237" s="165">
        <v>9</v>
      </c>
      <c r="K237" s="165">
        <v>0</v>
      </c>
      <c r="L237" s="166">
        <v>805.95</v>
      </c>
      <c r="M237" s="164">
        <v>687.00000000000011</v>
      </c>
      <c r="N237" s="165">
        <v>112.95</v>
      </c>
      <c r="O237" s="165">
        <v>8</v>
      </c>
      <c r="P237" s="166">
        <v>807.95</v>
      </c>
      <c r="Q237" s="164">
        <v>18</v>
      </c>
      <c r="R237" s="165">
        <v>464</v>
      </c>
      <c r="S237" s="165">
        <v>717.71</v>
      </c>
      <c r="T237" s="165">
        <v>102.69</v>
      </c>
      <c r="U237" s="165">
        <v>9</v>
      </c>
      <c r="V237" s="165">
        <v>8</v>
      </c>
      <c r="W237" s="192">
        <v>829.40000000000009</v>
      </c>
      <c r="X237" s="201">
        <f t="shared" si="8"/>
        <v>23.450000000000045</v>
      </c>
      <c r="Z237" s="204">
        <f t="shared" si="9"/>
        <v>21.450000000000045</v>
      </c>
    </row>
    <row r="238" spans="1:26" ht="20.149999999999999" customHeight="1" x14ac:dyDescent="0.35">
      <c r="A238" s="107" t="s">
        <v>524</v>
      </c>
      <c r="B238" s="106" t="s">
        <v>524</v>
      </c>
      <c r="C238" s="131" t="s">
        <v>30</v>
      </c>
      <c r="D238" s="115" t="s">
        <v>337</v>
      </c>
      <c r="E238" s="121" t="s">
        <v>525</v>
      </c>
      <c r="F238" s="164">
        <v>29</v>
      </c>
      <c r="G238" s="165">
        <v>955</v>
      </c>
      <c r="H238" s="165">
        <v>1103.76</v>
      </c>
      <c r="I238" s="165">
        <v>120.95</v>
      </c>
      <c r="J238" s="165">
        <v>18</v>
      </c>
      <c r="K238" s="165">
        <v>29</v>
      </c>
      <c r="L238" s="166">
        <v>1242.71</v>
      </c>
      <c r="M238" s="164">
        <v>1091.5</v>
      </c>
      <c r="N238" s="165">
        <v>115.09</v>
      </c>
      <c r="O238" s="165">
        <v>18</v>
      </c>
      <c r="P238" s="166">
        <v>1224.5900000000001</v>
      </c>
      <c r="Q238" s="164">
        <v>28</v>
      </c>
      <c r="R238" s="165">
        <v>920</v>
      </c>
      <c r="S238" s="165">
        <v>1075.6099999999999</v>
      </c>
      <c r="T238" s="165">
        <v>111.19</v>
      </c>
      <c r="U238" s="165">
        <v>18</v>
      </c>
      <c r="V238" s="165">
        <v>29</v>
      </c>
      <c r="W238" s="192">
        <v>1204.8</v>
      </c>
      <c r="X238" s="201">
        <f t="shared" si="8"/>
        <v>-37.910000000000082</v>
      </c>
      <c r="Z238" s="204">
        <f t="shared" si="9"/>
        <v>-19.790000000000191</v>
      </c>
    </row>
    <row r="239" spans="1:26" ht="20.149999999999999" customHeight="1" x14ac:dyDescent="0.35">
      <c r="A239" s="107" t="s">
        <v>537</v>
      </c>
      <c r="B239" s="106" t="s">
        <v>537</v>
      </c>
      <c r="C239" s="131" t="s">
        <v>55</v>
      </c>
      <c r="D239" s="115" t="s">
        <v>538</v>
      </c>
      <c r="E239" s="121" t="s">
        <v>525</v>
      </c>
      <c r="F239" s="164">
        <v>28</v>
      </c>
      <c r="G239" s="165">
        <v>682</v>
      </c>
      <c r="H239" s="165">
        <v>1065.19</v>
      </c>
      <c r="I239" s="165">
        <v>181.35</v>
      </c>
      <c r="J239" s="165">
        <v>16</v>
      </c>
      <c r="K239" s="165">
        <v>24</v>
      </c>
      <c r="L239" s="166">
        <v>1262.54</v>
      </c>
      <c r="M239" s="164">
        <v>1038.25</v>
      </c>
      <c r="N239" s="165">
        <v>268.60000000000002</v>
      </c>
      <c r="O239" s="165">
        <v>16</v>
      </c>
      <c r="P239" s="166">
        <v>1322.85</v>
      </c>
      <c r="Q239" s="164">
        <v>29</v>
      </c>
      <c r="R239" s="165">
        <v>746</v>
      </c>
      <c r="S239" s="165">
        <v>1098.5199999999998</v>
      </c>
      <c r="T239" s="165">
        <v>233.71</v>
      </c>
      <c r="U239" s="165">
        <v>16</v>
      </c>
      <c r="V239" s="165">
        <v>24</v>
      </c>
      <c r="W239" s="192">
        <v>1348.2299999999998</v>
      </c>
      <c r="X239" s="201">
        <f t="shared" si="8"/>
        <v>85.689999999999827</v>
      </c>
      <c r="Z239" s="204">
        <f t="shared" si="9"/>
        <v>25.379999999999882</v>
      </c>
    </row>
    <row r="240" spans="1:26" ht="20.149999999999999" customHeight="1" x14ac:dyDescent="0.35">
      <c r="A240" s="107" t="s">
        <v>620</v>
      </c>
      <c r="B240" s="106" t="s">
        <v>620</v>
      </c>
      <c r="C240" s="131" t="s">
        <v>49</v>
      </c>
      <c r="D240" s="115" t="s">
        <v>618</v>
      </c>
      <c r="E240" s="121" t="s">
        <v>619</v>
      </c>
      <c r="F240" s="164">
        <v>17</v>
      </c>
      <c r="G240" s="165">
        <v>567</v>
      </c>
      <c r="H240" s="165">
        <v>552.98</v>
      </c>
      <c r="I240" s="165">
        <v>114.02</v>
      </c>
      <c r="J240" s="165">
        <v>10</v>
      </c>
      <c r="K240" s="165">
        <v>10</v>
      </c>
      <c r="L240" s="166">
        <v>677</v>
      </c>
      <c r="M240" s="164">
        <v>563.30000000000007</v>
      </c>
      <c r="N240" s="165">
        <v>115.7</v>
      </c>
      <c r="O240" s="165">
        <v>5</v>
      </c>
      <c r="P240" s="166">
        <v>684</v>
      </c>
      <c r="Q240" s="164">
        <v>18</v>
      </c>
      <c r="R240" s="165">
        <v>597</v>
      </c>
      <c r="S240" s="165">
        <v>606.90000000000009</v>
      </c>
      <c r="T240" s="165">
        <v>125.27</v>
      </c>
      <c r="U240" s="165">
        <v>10</v>
      </c>
      <c r="V240" s="165">
        <v>10</v>
      </c>
      <c r="W240" s="192">
        <v>742.17000000000007</v>
      </c>
      <c r="X240" s="201">
        <f t="shared" si="8"/>
        <v>65.170000000000073</v>
      </c>
      <c r="Z240" s="204">
        <f t="shared" si="9"/>
        <v>58.170000000000073</v>
      </c>
    </row>
    <row r="241" spans="1:26" ht="20.149999999999999" customHeight="1" x14ac:dyDescent="0.35">
      <c r="A241" s="107" t="s">
        <v>495</v>
      </c>
      <c r="B241" s="106" t="s">
        <v>495</v>
      </c>
      <c r="C241" s="131" t="s">
        <v>23</v>
      </c>
      <c r="D241" s="115" t="s">
        <v>499</v>
      </c>
      <c r="E241" s="121" t="s">
        <v>498</v>
      </c>
      <c r="F241" s="164">
        <v>8</v>
      </c>
      <c r="G241" s="165">
        <v>226</v>
      </c>
      <c r="H241" s="165">
        <v>316.69</v>
      </c>
      <c r="I241" s="165">
        <v>27.29</v>
      </c>
      <c r="J241" s="165">
        <v>5</v>
      </c>
      <c r="K241" s="165">
        <v>11</v>
      </c>
      <c r="L241" s="166">
        <v>348.98</v>
      </c>
      <c r="M241" s="164">
        <v>320.3</v>
      </c>
      <c r="N241" s="165">
        <v>28.13</v>
      </c>
      <c r="O241" s="165">
        <v>5</v>
      </c>
      <c r="P241" s="166">
        <v>353.43</v>
      </c>
      <c r="Q241" s="164">
        <v>9</v>
      </c>
      <c r="R241" s="165">
        <v>266</v>
      </c>
      <c r="S241" s="165">
        <v>355.65000000000003</v>
      </c>
      <c r="T241" s="165">
        <v>30.89</v>
      </c>
      <c r="U241" s="165">
        <v>5</v>
      </c>
      <c r="V241" s="165">
        <v>4</v>
      </c>
      <c r="W241" s="192">
        <v>391.54</v>
      </c>
      <c r="X241" s="201">
        <f t="shared" si="8"/>
        <v>42.56</v>
      </c>
      <c r="Z241" s="204">
        <f t="shared" si="9"/>
        <v>38.110000000000014</v>
      </c>
    </row>
    <row r="242" spans="1:26" ht="20.149999999999999" customHeight="1" x14ac:dyDescent="0.35">
      <c r="A242" s="107" t="s">
        <v>495</v>
      </c>
      <c r="B242" s="106" t="s">
        <v>496</v>
      </c>
      <c r="C242" s="131" t="s">
        <v>27</v>
      </c>
      <c r="D242" s="115" t="s">
        <v>497</v>
      </c>
      <c r="E242" s="121" t="s">
        <v>498</v>
      </c>
      <c r="F242" s="164">
        <v>15</v>
      </c>
      <c r="G242" s="165">
        <v>384</v>
      </c>
      <c r="H242" s="165">
        <v>629.54999999999995</v>
      </c>
      <c r="I242" s="165">
        <v>53.33</v>
      </c>
      <c r="J242" s="165">
        <v>11</v>
      </c>
      <c r="K242" s="165">
        <v>0</v>
      </c>
      <c r="L242" s="166">
        <v>693.88</v>
      </c>
      <c r="M242" s="164">
        <v>590.5</v>
      </c>
      <c r="N242" s="165">
        <v>93.38</v>
      </c>
      <c r="O242" s="165">
        <v>11</v>
      </c>
      <c r="P242" s="166">
        <v>694.88</v>
      </c>
      <c r="Q242" s="164">
        <v>15</v>
      </c>
      <c r="R242" s="165">
        <v>384</v>
      </c>
      <c r="S242" s="165">
        <v>613.89</v>
      </c>
      <c r="T242" s="165">
        <v>73.790000000000006</v>
      </c>
      <c r="U242" s="165">
        <v>11</v>
      </c>
      <c r="V242" s="165">
        <v>7</v>
      </c>
      <c r="W242" s="192">
        <v>698.68</v>
      </c>
      <c r="X242" s="201">
        <f t="shared" si="8"/>
        <v>4.7999999999999545</v>
      </c>
      <c r="Z242" s="204">
        <f t="shared" si="9"/>
        <v>3.7999999999999545</v>
      </c>
    </row>
    <row r="243" spans="1:26" ht="20.149999999999999" customHeight="1" x14ac:dyDescent="0.35">
      <c r="A243" s="107" t="s">
        <v>461</v>
      </c>
      <c r="B243" s="106" t="s">
        <v>461</v>
      </c>
      <c r="C243" s="131" t="s">
        <v>30</v>
      </c>
      <c r="D243" s="115" t="s">
        <v>190</v>
      </c>
      <c r="E243" s="121" t="s">
        <v>456</v>
      </c>
      <c r="F243" s="164">
        <v>30</v>
      </c>
      <c r="G243" s="165">
        <v>953</v>
      </c>
      <c r="H243" s="165">
        <v>1057.3800000000001</v>
      </c>
      <c r="I243" s="165">
        <v>158.84</v>
      </c>
      <c r="J243" s="165">
        <v>13</v>
      </c>
      <c r="K243" s="165">
        <v>6</v>
      </c>
      <c r="L243" s="166">
        <v>1229.22</v>
      </c>
      <c r="M243" s="164">
        <v>1075.1500000000001</v>
      </c>
      <c r="N243" s="165">
        <v>151.30000000000001</v>
      </c>
      <c r="O243" s="165">
        <v>13</v>
      </c>
      <c r="P243" s="166">
        <v>1239.45</v>
      </c>
      <c r="Q243" s="164">
        <v>31</v>
      </c>
      <c r="R243" s="165">
        <v>988</v>
      </c>
      <c r="S243" s="165">
        <v>1096.1100000000001</v>
      </c>
      <c r="T243" s="165">
        <v>159.38</v>
      </c>
      <c r="U243" s="165">
        <v>13</v>
      </c>
      <c r="V243" s="165">
        <v>6</v>
      </c>
      <c r="W243" s="192">
        <v>1268.4900000000002</v>
      </c>
      <c r="X243" s="201">
        <f t="shared" si="8"/>
        <v>39.270000000000209</v>
      </c>
      <c r="Z243" s="204">
        <f t="shared" si="9"/>
        <v>29.040000000000191</v>
      </c>
    </row>
    <row r="244" spans="1:26" ht="20.149999999999999" customHeight="1" x14ac:dyDescent="0.35">
      <c r="A244" s="107" t="s">
        <v>455</v>
      </c>
      <c r="B244" s="106" t="s">
        <v>455</v>
      </c>
      <c r="C244" s="131" t="s">
        <v>55</v>
      </c>
      <c r="D244" s="115" t="s">
        <v>182</v>
      </c>
      <c r="E244" s="121" t="s">
        <v>456</v>
      </c>
      <c r="F244" s="164">
        <v>29</v>
      </c>
      <c r="G244" s="165">
        <v>669</v>
      </c>
      <c r="H244" s="165">
        <v>1103.6999999999998</v>
      </c>
      <c r="I244" s="165">
        <v>152.69</v>
      </c>
      <c r="J244" s="165">
        <v>12</v>
      </c>
      <c r="K244" s="165">
        <v>11</v>
      </c>
      <c r="L244" s="166">
        <v>1268.3899999999999</v>
      </c>
      <c r="M244" s="164">
        <v>1089.9999999999998</v>
      </c>
      <c r="N244" s="165">
        <v>176.89</v>
      </c>
      <c r="O244" s="165">
        <v>12</v>
      </c>
      <c r="P244" s="166">
        <v>1278.8899999999999</v>
      </c>
      <c r="Q244" s="164">
        <v>29</v>
      </c>
      <c r="R244" s="165">
        <v>653</v>
      </c>
      <c r="S244" s="165">
        <v>1075.7600000000002</v>
      </c>
      <c r="T244" s="165">
        <v>161.6</v>
      </c>
      <c r="U244" s="165">
        <v>12</v>
      </c>
      <c r="V244" s="165">
        <v>11</v>
      </c>
      <c r="W244" s="192">
        <v>1249.3600000000001</v>
      </c>
      <c r="X244" s="201">
        <f t="shared" si="8"/>
        <v>-19.029999999999745</v>
      </c>
      <c r="Z244" s="204">
        <f t="shared" si="9"/>
        <v>-29.529999999999745</v>
      </c>
    </row>
    <row r="245" spans="1:26" ht="20.149999999999999" customHeight="1" x14ac:dyDescent="0.35">
      <c r="A245" s="107" t="s">
        <v>469</v>
      </c>
      <c r="B245" s="106" t="s">
        <v>469</v>
      </c>
      <c r="C245" s="131" t="s">
        <v>49</v>
      </c>
      <c r="D245" s="115" t="s">
        <v>470</v>
      </c>
      <c r="E245" s="121" t="s">
        <v>471</v>
      </c>
      <c r="F245" s="164">
        <v>30</v>
      </c>
      <c r="G245" s="165">
        <v>941</v>
      </c>
      <c r="H245" s="165">
        <v>1029.51</v>
      </c>
      <c r="I245" s="165">
        <v>193.78</v>
      </c>
      <c r="J245" s="165">
        <v>22</v>
      </c>
      <c r="K245" s="165">
        <v>28</v>
      </c>
      <c r="L245" s="166">
        <v>1245.29</v>
      </c>
      <c r="M245" s="164">
        <v>1011.7</v>
      </c>
      <c r="N245" s="165">
        <v>177.68</v>
      </c>
      <c r="O245" s="165">
        <v>19</v>
      </c>
      <c r="P245" s="166">
        <v>1208.3799999999999</v>
      </c>
      <c r="Q245" s="164">
        <v>28</v>
      </c>
      <c r="R245" s="165">
        <v>876</v>
      </c>
      <c r="S245" s="165">
        <v>956.98</v>
      </c>
      <c r="T245" s="165">
        <v>174.56</v>
      </c>
      <c r="U245" s="165">
        <v>22</v>
      </c>
      <c r="V245" s="165">
        <v>18</v>
      </c>
      <c r="W245" s="192">
        <v>1153.54</v>
      </c>
      <c r="X245" s="201">
        <f t="shared" si="8"/>
        <v>-91.75</v>
      </c>
      <c r="Z245" s="204">
        <f t="shared" si="9"/>
        <v>-54.839999999999918</v>
      </c>
    </row>
    <row r="246" spans="1:26" ht="20.149999999999999" customHeight="1" x14ac:dyDescent="0.35">
      <c r="A246" s="107" t="s">
        <v>469</v>
      </c>
      <c r="B246" s="106" t="s">
        <v>472</v>
      </c>
      <c r="C246" s="131" t="s">
        <v>27</v>
      </c>
      <c r="D246" s="115" t="s">
        <v>473</v>
      </c>
      <c r="E246" s="121" t="s">
        <v>471</v>
      </c>
      <c r="F246" s="164">
        <v>11</v>
      </c>
      <c r="G246" s="165">
        <v>249</v>
      </c>
      <c r="H246" s="165">
        <v>444.96000000000004</v>
      </c>
      <c r="I246" s="165">
        <v>55.32</v>
      </c>
      <c r="J246" s="165">
        <v>2</v>
      </c>
      <c r="K246" s="165">
        <v>0</v>
      </c>
      <c r="L246" s="166">
        <v>502.28000000000003</v>
      </c>
      <c r="M246" s="164">
        <v>422.50000000000006</v>
      </c>
      <c r="N246" s="165">
        <v>130.65</v>
      </c>
      <c r="O246" s="165">
        <v>5</v>
      </c>
      <c r="P246" s="166">
        <v>558.15</v>
      </c>
      <c r="Q246" s="164">
        <v>13</v>
      </c>
      <c r="R246" s="165">
        <v>282</v>
      </c>
      <c r="S246" s="165">
        <v>493.25000000000006</v>
      </c>
      <c r="T246" s="165">
        <v>102.95</v>
      </c>
      <c r="U246" s="165">
        <v>2</v>
      </c>
      <c r="V246" s="165">
        <v>10</v>
      </c>
      <c r="W246" s="192">
        <v>598.20000000000005</v>
      </c>
      <c r="X246" s="201">
        <f t="shared" si="8"/>
        <v>95.920000000000016</v>
      </c>
      <c r="Z246" s="204">
        <f t="shared" si="9"/>
        <v>40.050000000000068</v>
      </c>
    </row>
    <row r="247" spans="1:26" ht="20.149999999999999" customHeight="1" x14ac:dyDescent="0.35">
      <c r="A247" s="107" t="s">
        <v>608</v>
      </c>
      <c r="B247" s="106" t="s">
        <v>608</v>
      </c>
      <c r="C247" s="131" t="s">
        <v>609</v>
      </c>
      <c r="D247" s="115" t="s">
        <v>610</v>
      </c>
      <c r="E247" s="121" t="s">
        <v>528</v>
      </c>
      <c r="F247" s="164">
        <v>0</v>
      </c>
      <c r="G247" s="165">
        <v>0</v>
      </c>
      <c r="H247" s="165">
        <v>62.5</v>
      </c>
      <c r="I247" s="165">
        <v>32.5</v>
      </c>
      <c r="J247" s="165">
        <v>0</v>
      </c>
      <c r="K247" s="165">
        <v>0</v>
      </c>
      <c r="L247" s="166">
        <v>95</v>
      </c>
      <c r="M247" s="164">
        <v>62.5</v>
      </c>
      <c r="N247" s="165">
        <v>32.5</v>
      </c>
      <c r="O247" s="165">
        <v>0</v>
      </c>
      <c r="P247" s="166">
        <v>95</v>
      </c>
      <c r="Q247" s="164">
        <v>0</v>
      </c>
      <c r="R247" s="165">
        <v>0</v>
      </c>
      <c r="S247" s="165">
        <v>62.5</v>
      </c>
      <c r="T247" s="165">
        <v>32.5</v>
      </c>
      <c r="U247" s="165">
        <v>0</v>
      </c>
      <c r="V247" s="165">
        <v>0</v>
      </c>
      <c r="W247" s="192">
        <v>95</v>
      </c>
      <c r="X247" s="201">
        <f t="shared" si="8"/>
        <v>0</v>
      </c>
      <c r="Z247" s="204">
        <f t="shared" si="9"/>
        <v>0</v>
      </c>
    </row>
    <row r="248" spans="1:26" ht="20.149999999999999" customHeight="1" x14ac:dyDescent="0.35">
      <c r="A248" s="107" t="s">
        <v>544</v>
      </c>
      <c r="B248" s="106" t="s">
        <v>544</v>
      </c>
      <c r="C248" s="131" t="s">
        <v>55</v>
      </c>
      <c r="D248" s="115" t="s">
        <v>545</v>
      </c>
      <c r="E248" s="121" t="s">
        <v>528</v>
      </c>
      <c r="F248" s="164">
        <v>39</v>
      </c>
      <c r="G248" s="165">
        <v>885</v>
      </c>
      <c r="H248" s="165">
        <v>1542.7500000000002</v>
      </c>
      <c r="I248" s="165">
        <v>205.79</v>
      </c>
      <c r="J248" s="165">
        <v>26</v>
      </c>
      <c r="K248" s="165">
        <v>30</v>
      </c>
      <c r="L248" s="166">
        <v>1774.5400000000002</v>
      </c>
      <c r="M248" s="164">
        <v>1599.0000000000002</v>
      </c>
      <c r="N248" s="165">
        <v>155.20999999999998</v>
      </c>
      <c r="O248" s="165">
        <v>26</v>
      </c>
      <c r="P248" s="166">
        <v>1780.2100000000003</v>
      </c>
      <c r="Q248" s="164">
        <v>40</v>
      </c>
      <c r="R248" s="165">
        <v>891</v>
      </c>
      <c r="S248" s="165">
        <v>1521.55</v>
      </c>
      <c r="T248" s="165">
        <v>174.97</v>
      </c>
      <c r="U248" s="165">
        <v>26</v>
      </c>
      <c r="V248" s="165">
        <v>30</v>
      </c>
      <c r="W248" s="192">
        <v>1722.52</v>
      </c>
      <c r="X248" s="201">
        <f t="shared" si="8"/>
        <v>-52.020000000000209</v>
      </c>
      <c r="Z248" s="204">
        <f t="shared" si="9"/>
        <v>-57.690000000000282</v>
      </c>
    </row>
    <row r="249" spans="1:26" ht="20.149999999999999" customHeight="1" x14ac:dyDescent="0.35">
      <c r="A249" s="107" t="s">
        <v>644</v>
      </c>
      <c r="B249" s="106" t="s">
        <v>602</v>
      </c>
      <c r="C249" s="131" t="s">
        <v>27</v>
      </c>
      <c r="D249" s="115" t="s">
        <v>603</v>
      </c>
      <c r="E249" s="121" t="s">
        <v>528</v>
      </c>
      <c r="F249" s="164">
        <v>19</v>
      </c>
      <c r="G249" s="165">
        <v>450</v>
      </c>
      <c r="H249" s="165">
        <v>790.37</v>
      </c>
      <c r="I249" s="165">
        <v>160.13999999999999</v>
      </c>
      <c r="J249" s="165">
        <v>12</v>
      </c>
      <c r="K249" s="165">
        <v>20</v>
      </c>
      <c r="L249" s="166">
        <v>962.51</v>
      </c>
      <c r="M249" s="164">
        <v>780</v>
      </c>
      <c r="N249" s="165">
        <v>187.51</v>
      </c>
      <c r="O249" s="165">
        <v>12</v>
      </c>
      <c r="P249" s="166">
        <v>979.51</v>
      </c>
      <c r="Q249" s="164">
        <v>21</v>
      </c>
      <c r="R249" s="165">
        <v>518</v>
      </c>
      <c r="S249" s="165">
        <v>880.99</v>
      </c>
      <c r="T249" s="165">
        <v>194.57</v>
      </c>
      <c r="U249" s="165">
        <v>12</v>
      </c>
      <c r="V249" s="165">
        <v>20</v>
      </c>
      <c r="W249" s="192">
        <v>1087.56</v>
      </c>
      <c r="X249" s="201">
        <f t="shared" si="8"/>
        <v>125.04999999999995</v>
      </c>
      <c r="Z249" s="204">
        <f t="shared" si="9"/>
        <v>108.04999999999995</v>
      </c>
    </row>
    <row r="250" spans="1:26" ht="20.149999999999999" customHeight="1" x14ac:dyDescent="0.35">
      <c r="A250" s="107" t="s">
        <v>589</v>
      </c>
      <c r="B250" s="106" t="s">
        <v>590</v>
      </c>
      <c r="C250" s="131" t="s">
        <v>27</v>
      </c>
      <c r="D250" s="115" t="s">
        <v>591</v>
      </c>
      <c r="E250" s="121" t="s">
        <v>528</v>
      </c>
      <c r="F250" s="164">
        <v>19</v>
      </c>
      <c r="G250" s="165">
        <v>594</v>
      </c>
      <c r="H250" s="165">
        <v>746.55</v>
      </c>
      <c r="I250" s="165">
        <v>128.35</v>
      </c>
      <c r="J250" s="165">
        <v>9</v>
      </c>
      <c r="K250" s="165">
        <v>0</v>
      </c>
      <c r="L250" s="166">
        <v>883.9</v>
      </c>
      <c r="M250" s="164">
        <v>745.5</v>
      </c>
      <c r="N250" s="165">
        <v>132.4</v>
      </c>
      <c r="O250" s="165">
        <v>18</v>
      </c>
      <c r="P250" s="166">
        <v>895.9</v>
      </c>
      <c r="Q250" s="164">
        <v>18</v>
      </c>
      <c r="R250" s="165">
        <v>468</v>
      </c>
      <c r="S250" s="165">
        <v>718.26</v>
      </c>
      <c r="T250" s="165">
        <v>122.82</v>
      </c>
      <c r="U250" s="165">
        <v>9</v>
      </c>
      <c r="V250" s="165">
        <v>14</v>
      </c>
      <c r="W250" s="192">
        <v>850.07999999999993</v>
      </c>
      <c r="X250" s="201">
        <f t="shared" si="8"/>
        <v>-33.82000000000005</v>
      </c>
      <c r="Z250" s="204">
        <f t="shared" si="9"/>
        <v>-45.82000000000005</v>
      </c>
    </row>
    <row r="251" spans="1:26" ht="20.149999999999999" customHeight="1" x14ac:dyDescent="0.35">
      <c r="A251" s="107" t="s">
        <v>526</v>
      </c>
      <c r="B251" s="106" t="s">
        <v>526</v>
      </c>
      <c r="C251" s="131" t="s">
        <v>49</v>
      </c>
      <c r="D251" s="115" t="s">
        <v>527</v>
      </c>
      <c r="E251" s="121" t="s">
        <v>528</v>
      </c>
      <c r="F251" s="164">
        <v>72</v>
      </c>
      <c r="G251" s="165">
        <v>2050</v>
      </c>
      <c r="H251" s="165">
        <v>2805.45</v>
      </c>
      <c r="I251" s="165">
        <v>434.52</v>
      </c>
      <c r="J251" s="165">
        <v>38</v>
      </c>
      <c r="K251" s="165">
        <v>55</v>
      </c>
      <c r="L251" s="166">
        <v>3277.97</v>
      </c>
      <c r="M251" s="164">
        <v>2938.25</v>
      </c>
      <c r="N251" s="165">
        <v>323.35999999999996</v>
      </c>
      <c r="O251" s="165">
        <v>38</v>
      </c>
      <c r="P251" s="166">
        <v>3299.6099999999997</v>
      </c>
      <c r="Q251" s="164">
        <v>69</v>
      </c>
      <c r="R251" s="165">
        <v>1967</v>
      </c>
      <c r="S251" s="165">
        <v>2723.58</v>
      </c>
      <c r="T251" s="165">
        <v>359.83</v>
      </c>
      <c r="U251" s="165">
        <v>38</v>
      </c>
      <c r="V251" s="165">
        <v>55</v>
      </c>
      <c r="W251" s="192">
        <v>3121.41</v>
      </c>
      <c r="X251" s="201">
        <f t="shared" si="8"/>
        <v>-156.55999999999995</v>
      </c>
      <c r="Z251" s="204">
        <f t="shared" si="9"/>
        <v>-178.19999999999982</v>
      </c>
    </row>
    <row r="252" spans="1:26" ht="20.149999999999999" customHeight="1" x14ac:dyDescent="0.35">
      <c r="A252" s="107" t="s">
        <v>616</v>
      </c>
      <c r="B252" s="106" t="s">
        <v>616</v>
      </c>
      <c r="C252" s="131" t="s">
        <v>49</v>
      </c>
      <c r="D252" s="115" t="s">
        <v>617</v>
      </c>
      <c r="E252" s="121" t="s">
        <v>528</v>
      </c>
      <c r="F252" s="164">
        <v>37</v>
      </c>
      <c r="G252" s="165">
        <v>1136</v>
      </c>
      <c r="H252" s="165">
        <v>1424.3700000000003</v>
      </c>
      <c r="I252" s="165">
        <v>157.86000000000001</v>
      </c>
      <c r="J252" s="165">
        <v>27</v>
      </c>
      <c r="K252" s="165">
        <v>26</v>
      </c>
      <c r="L252" s="166">
        <v>1609.2300000000005</v>
      </c>
      <c r="M252" s="164">
        <v>1424.3700000000003</v>
      </c>
      <c r="N252" s="165">
        <v>170.84</v>
      </c>
      <c r="O252" s="165">
        <v>27</v>
      </c>
      <c r="P252" s="166">
        <v>1622.2100000000005</v>
      </c>
      <c r="Q252" s="164">
        <v>37</v>
      </c>
      <c r="R252" s="165">
        <v>1136</v>
      </c>
      <c r="S252" s="165">
        <v>1428.09</v>
      </c>
      <c r="T252" s="165">
        <v>164.75</v>
      </c>
      <c r="U252" s="165">
        <v>27</v>
      </c>
      <c r="V252" s="165">
        <v>26</v>
      </c>
      <c r="W252" s="192">
        <v>1619.84</v>
      </c>
      <c r="X252" s="201">
        <f t="shared" si="8"/>
        <v>10.609999999999445</v>
      </c>
      <c r="Z252" s="204">
        <f t="shared" si="9"/>
        <v>-2.370000000000573</v>
      </c>
    </row>
    <row r="253" spans="1:26" ht="20.149999999999999" customHeight="1" x14ac:dyDescent="0.35">
      <c r="A253" s="107" t="s">
        <v>589</v>
      </c>
      <c r="B253" s="106" t="s">
        <v>589</v>
      </c>
      <c r="C253" s="131" t="s">
        <v>23</v>
      </c>
      <c r="D253" s="115" t="s">
        <v>592</v>
      </c>
      <c r="E253" s="121" t="s">
        <v>528</v>
      </c>
      <c r="F253" s="164">
        <v>28</v>
      </c>
      <c r="G253" s="165">
        <v>653</v>
      </c>
      <c r="H253" s="165">
        <v>1005.99</v>
      </c>
      <c r="I253" s="165">
        <v>223.76</v>
      </c>
      <c r="J253" s="165">
        <v>33</v>
      </c>
      <c r="K253" s="165">
        <v>32</v>
      </c>
      <c r="L253" s="166">
        <v>1262.75</v>
      </c>
      <c r="M253" s="164">
        <v>954.5</v>
      </c>
      <c r="N253" s="165">
        <v>238.75</v>
      </c>
      <c r="O253" s="165">
        <v>24</v>
      </c>
      <c r="P253" s="166">
        <v>1217.25</v>
      </c>
      <c r="Q253" s="164">
        <v>27</v>
      </c>
      <c r="R253" s="165">
        <v>743</v>
      </c>
      <c r="S253" s="165">
        <v>976.57999999999993</v>
      </c>
      <c r="T253" s="165">
        <v>200.25</v>
      </c>
      <c r="U253" s="165">
        <v>33</v>
      </c>
      <c r="V253" s="165">
        <v>18</v>
      </c>
      <c r="W253" s="192">
        <v>1209.83</v>
      </c>
      <c r="X253" s="201">
        <f t="shared" si="8"/>
        <v>-52.920000000000073</v>
      </c>
      <c r="Z253" s="204">
        <f t="shared" si="9"/>
        <v>-7.4200000000000728</v>
      </c>
    </row>
    <row r="254" spans="1:26" ht="20.149999999999999" customHeight="1" x14ac:dyDescent="0.35">
      <c r="A254" s="107" t="s">
        <v>529</v>
      </c>
      <c r="B254" s="106" t="s">
        <v>529</v>
      </c>
      <c r="C254" s="131" t="s">
        <v>49</v>
      </c>
      <c r="D254" s="115" t="s">
        <v>530</v>
      </c>
      <c r="E254" s="121" t="s">
        <v>531</v>
      </c>
      <c r="F254" s="164">
        <v>28</v>
      </c>
      <c r="G254" s="165">
        <v>824</v>
      </c>
      <c r="H254" s="165">
        <v>1086.95</v>
      </c>
      <c r="I254" s="165">
        <v>141.81</v>
      </c>
      <c r="J254" s="165">
        <v>21</v>
      </c>
      <c r="K254" s="165">
        <v>23</v>
      </c>
      <c r="L254" s="166">
        <v>1249.76</v>
      </c>
      <c r="M254" s="164">
        <v>1085.95</v>
      </c>
      <c r="N254" s="165">
        <v>152.24</v>
      </c>
      <c r="O254" s="165">
        <v>23</v>
      </c>
      <c r="P254" s="166">
        <v>1261.19</v>
      </c>
      <c r="Q254" s="164">
        <v>27</v>
      </c>
      <c r="R254" s="165">
        <v>860</v>
      </c>
      <c r="S254" s="165">
        <v>1048.18</v>
      </c>
      <c r="T254" s="165">
        <v>141.79</v>
      </c>
      <c r="U254" s="165">
        <v>21</v>
      </c>
      <c r="V254" s="165">
        <v>18</v>
      </c>
      <c r="W254" s="192">
        <v>1210.97</v>
      </c>
      <c r="X254" s="201">
        <f t="shared" si="8"/>
        <v>-38.789999999999964</v>
      </c>
      <c r="Z254" s="204">
        <f t="shared" si="9"/>
        <v>-50.220000000000027</v>
      </c>
    </row>
    <row r="255" spans="1:26" ht="20.149999999999999" customHeight="1" x14ac:dyDescent="0.35">
      <c r="A255" s="107" t="s">
        <v>529</v>
      </c>
      <c r="B255" s="106" t="s">
        <v>532</v>
      </c>
      <c r="C255" s="131" t="s">
        <v>27</v>
      </c>
      <c r="D255" s="115" t="s">
        <v>533</v>
      </c>
      <c r="E255" s="121" t="s">
        <v>531</v>
      </c>
      <c r="F255" s="164">
        <v>7</v>
      </c>
      <c r="G255" s="165">
        <v>224</v>
      </c>
      <c r="H255" s="165">
        <v>259.26</v>
      </c>
      <c r="I255" s="165">
        <v>38.299999999999997</v>
      </c>
      <c r="J255" s="165">
        <v>7</v>
      </c>
      <c r="K255" s="165">
        <v>0</v>
      </c>
      <c r="L255" s="166">
        <v>304.56</v>
      </c>
      <c r="M255" s="164">
        <v>251</v>
      </c>
      <c r="N255" s="165">
        <v>45.559999999999995</v>
      </c>
      <c r="O255" s="165">
        <v>8</v>
      </c>
      <c r="P255" s="166">
        <v>304.56</v>
      </c>
      <c r="Q255" s="164">
        <v>7</v>
      </c>
      <c r="R255" s="165">
        <v>177</v>
      </c>
      <c r="S255" s="165">
        <v>261.67</v>
      </c>
      <c r="T255" s="165">
        <v>42.9</v>
      </c>
      <c r="U255" s="165">
        <v>7</v>
      </c>
      <c r="V255" s="165">
        <v>5</v>
      </c>
      <c r="W255" s="192">
        <v>311.57</v>
      </c>
      <c r="X255" s="201">
        <f t="shared" si="8"/>
        <v>7.0099999999999909</v>
      </c>
      <c r="Z255" s="204">
        <f t="shared" si="9"/>
        <v>7.0099999999999909</v>
      </c>
    </row>
    <row r="256" spans="1:26" ht="20.149999999999999" customHeight="1" x14ac:dyDescent="0.35">
      <c r="A256" s="107" t="s">
        <v>578</v>
      </c>
      <c r="B256" s="106" t="s">
        <v>579</v>
      </c>
      <c r="C256" s="131" t="s">
        <v>27</v>
      </c>
      <c r="D256" s="115" t="s">
        <v>580</v>
      </c>
      <c r="E256" s="121" t="s">
        <v>531</v>
      </c>
      <c r="F256" s="164">
        <v>15</v>
      </c>
      <c r="G256" s="165">
        <v>373</v>
      </c>
      <c r="H256" s="165">
        <v>581.93000000000006</v>
      </c>
      <c r="I256" s="165">
        <v>120.07</v>
      </c>
      <c r="J256" s="165">
        <v>7</v>
      </c>
      <c r="K256" s="165">
        <v>0</v>
      </c>
      <c r="L256" s="166">
        <v>709</v>
      </c>
      <c r="M256" s="164">
        <v>581.83000000000004</v>
      </c>
      <c r="N256" s="165">
        <v>187.37</v>
      </c>
      <c r="O256" s="165">
        <v>7</v>
      </c>
      <c r="P256" s="166">
        <v>776.2</v>
      </c>
      <c r="Q256" s="164">
        <v>17</v>
      </c>
      <c r="R256" s="165">
        <v>409</v>
      </c>
      <c r="S256" s="165">
        <v>654.59</v>
      </c>
      <c r="T256" s="165">
        <v>170.99</v>
      </c>
      <c r="U256" s="165">
        <v>7</v>
      </c>
      <c r="V256" s="165">
        <v>6</v>
      </c>
      <c r="W256" s="192">
        <v>832.58</v>
      </c>
      <c r="X256" s="201">
        <f t="shared" si="8"/>
        <v>123.58000000000004</v>
      </c>
      <c r="Z256" s="204">
        <f t="shared" si="9"/>
        <v>56.379999999999995</v>
      </c>
    </row>
    <row r="257" spans="1:27" ht="20.149999999999999" customHeight="1" x14ac:dyDescent="0.35">
      <c r="A257" s="107" t="s">
        <v>578</v>
      </c>
      <c r="B257" s="106" t="s">
        <v>578</v>
      </c>
      <c r="C257" s="131" t="s">
        <v>23</v>
      </c>
      <c r="D257" s="115" t="s">
        <v>581</v>
      </c>
      <c r="E257" s="121" t="s">
        <v>531</v>
      </c>
      <c r="F257" s="164">
        <v>16</v>
      </c>
      <c r="G257" s="165">
        <v>495</v>
      </c>
      <c r="H257" s="165">
        <v>622.29</v>
      </c>
      <c r="I257" s="165">
        <v>103.77</v>
      </c>
      <c r="J257" s="165">
        <v>22</v>
      </c>
      <c r="K257" s="165">
        <v>10</v>
      </c>
      <c r="L257" s="166">
        <v>748.06</v>
      </c>
      <c r="M257" s="164">
        <v>590.5</v>
      </c>
      <c r="N257" s="165">
        <v>145.70999999999998</v>
      </c>
      <c r="O257" s="165">
        <v>20</v>
      </c>
      <c r="P257" s="166">
        <v>756.20999999999992</v>
      </c>
      <c r="Q257" s="164">
        <v>16</v>
      </c>
      <c r="R257" s="165">
        <v>483</v>
      </c>
      <c r="S257" s="165">
        <v>596.97</v>
      </c>
      <c r="T257" s="165">
        <v>122.93</v>
      </c>
      <c r="U257" s="165">
        <v>22</v>
      </c>
      <c r="V257" s="165">
        <v>4</v>
      </c>
      <c r="W257" s="192">
        <v>741.90000000000009</v>
      </c>
      <c r="X257" s="201">
        <f t="shared" si="8"/>
        <v>-6.1599999999998545</v>
      </c>
      <c r="Z257" s="204">
        <f t="shared" si="9"/>
        <v>-14.309999999999832</v>
      </c>
    </row>
    <row r="258" spans="1:27" ht="20.149999999999999" customHeight="1" x14ac:dyDescent="0.35">
      <c r="A258" s="107" t="s">
        <v>565</v>
      </c>
      <c r="B258" s="106" t="s">
        <v>566</v>
      </c>
      <c r="C258" s="131" t="s">
        <v>27</v>
      </c>
      <c r="D258" s="115" t="s">
        <v>567</v>
      </c>
      <c r="E258" s="121" t="s">
        <v>568</v>
      </c>
      <c r="F258" s="164">
        <v>11</v>
      </c>
      <c r="G258" s="165">
        <v>291</v>
      </c>
      <c r="H258" s="165">
        <v>460.86</v>
      </c>
      <c r="I258" s="165">
        <v>60.14</v>
      </c>
      <c r="J258" s="165">
        <v>7</v>
      </c>
      <c r="K258" s="165">
        <v>0</v>
      </c>
      <c r="L258" s="166">
        <v>528</v>
      </c>
      <c r="M258" s="164">
        <v>461</v>
      </c>
      <c r="N258" s="165">
        <v>62</v>
      </c>
      <c r="O258" s="165">
        <v>7</v>
      </c>
      <c r="P258" s="166">
        <v>530</v>
      </c>
      <c r="Q258" s="164">
        <v>11</v>
      </c>
      <c r="R258" s="165">
        <v>303</v>
      </c>
      <c r="S258" s="165">
        <v>474.98</v>
      </c>
      <c r="T258" s="165">
        <v>62.9</v>
      </c>
      <c r="U258" s="165">
        <v>7</v>
      </c>
      <c r="V258" s="165">
        <v>16</v>
      </c>
      <c r="W258" s="192">
        <v>544.88</v>
      </c>
      <c r="X258" s="201">
        <f t="shared" ref="X258:X271" si="10">W258-L258</f>
        <v>16.879999999999995</v>
      </c>
      <c r="Z258" s="204">
        <f t="shared" ref="Z258:Z271" si="11">W258-P258</f>
        <v>14.879999999999995</v>
      </c>
    </row>
    <row r="259" spans="1:27" ht="20.149999999999999" customHeight="1" x14ac:dyDescent="0.35">
      <c r="A259" s="107" t="s">
        <v>565</v>
      </c>
      <c r="B259" s="106" t="s">
        <v>565</v>
      </c>
      <c r="C259" s="131" t="s">
        <v>23</v>
      </c>
      <c r="D259" s="115" t="s">
        <v>569</v>
      </c>
      <c r="E259" s="121" t="s">
        <v>568</v>
      </c>
      <c r="F259" s="164">
        <v>30</v>
      </c>
      <c r="G259" s="165">
        <v>947</v>
      </c>
      <c r="H259" s="165">
        <v>1139.5999999999999</v>
      </c>
      <c r="I259" s="165">
        <v>159.41999999999999</v>
      </c>
      <c r="J259" s="165">
        <v>19</v>
      </c>
      <c r="K259" s="165">
        <v>51</v>
      </c>
      <c r="L259" s="166">
        <v>1318.02</v>
      </c>
      <c r="M259" s="164">
        <v>1179</v>
      </c>
      <c r="N259" s="165">
        <v>136.26999999999998</v>
      </c>
      <c r="O259" s="165">
        <v>19</v>
      </c>
      <c r="P259" s="166">
        <v>1334.27</v>
      </c>
      <c r="Q259" s="164">
        <v>30</v>
      </c>
      <c r="R259" s="165">
        <v>930</v>
      </c>
      <c r="S259" s="165">
        <v>1120.6200000000001</v>
      </c>
      <c r="T259" s="165">
        <v>143.08000000000001</v>
      </c>
      <c r="U259" s="165">
        <v>19</v>
      </c>
      <c r="V259" s="165">
        <v>35</v>
      </c>
      <c r="W259" s="192">
        <v>1282.7</v>
      </c>
      <c r="X259" s="201">
        <f t="shared" si="10"/>
        <v>-35.319999999999936</v>
      </c>
      <c r="Z259" s="204">
        <f t="shared" si="11"/>
        <v>-51.569999999999936</v>
      </c>
    </row>
    <row r="260" spans="1:27" ht="20.149999999999999" customHeight="1" x14ac:dyDescent="0.35">
      <c r="A260" s="107" t="s">
        <v>436</v>
      </c>
      <c r="B260" s="106" t="s">
        <v>436</v>
      </c>
      <c r="C260" s="131" t="s">
        <v>81</v>
      </c>
      <c r="D260" s="115" t="s">
        <v>437</v>
      </c>
      <c r="E260" s="121" t="s">
        <v>438</v>
      </c>
      <c r="F260" s="164">
        <v>24</v>
      </c>
      <c r="G260" s="165">
        <v>611</v>
      </c>
      <c r="H260" s="165">
        <v>957.12000000000012</v>
      </c>
      <c r="I260" s="165">
        <v>120.57</v>
      </c>
      <c r="J260" s="165">
        <v>16</v>
      </c>
      <c r="K260" s="165">
        <v>8</v>
      </c>
      <c r="L260" s="166">
        <v>1093.69</v>
      </c>
      <c r="M260" s="164">
        <v>928.20000000000016</v>
      </c>
      <c r="N260" s="165">
        <v>143.49</v>
      </c>
      <c r="O260" s="165">
        <v>16</v>
      </c>
      <c r="P260" s="166">
        <v>1087.69</v>
      </c>
      <c r="Q260" s="164">
        <v>25</v>
      </c>
      <c r="R260" s="165">
        <v>620</v>
      </c>
      <c r="S260" s="165">
        <v>970.93000000000006</v>
      </c>
      <c r="T260" s="165">
        <v>135.96</v>
      </c>
      <c r="U260" s="165">
        <v>16</v>
      </c>
      <c r="V260" s="165">
        <v>8</v>
      </c>
      <c r="W260" s="192">
        <v>1122.8900000000001</v>
      </c>
      <c r="X260" s="201">
        <f t="shared" si="10"/>
        <v>29.200000000000045</v>
      </c>
      <c r="Z260" s="204">
        <f t="shared" si="11"/>
        <v>35.200000000000045</v>
      </c>
    </row>
    <row r="261" spans="1:27" ht="20.149999999999999" customHeight="1" x14ac:dyDescent="0.35">
      <c r="A261" s="107" t="s">
        <v>462</v>
      </c>
      <c r="B261" s="106" t="s">
        <v>462</v>
      </c>
      <c r="C261" s="131" t="s">
        <v>23</v>
      </c>
      <c r="D261" s="115" t="s">
        <v>40</v>
      </c>
      <c r="E261" s="121" t="s">
        <v>438</v>
      </c>
      <c r="F261" s="164">
        <v>27</v>
      </c>
      <c r="G261" s="165">
        <v>869</v>
      </c>
      <c r="H261" s="165">
        <v>967.75000000000011</v>
      </c>
      <c r="I261" s="165">
        <v>137.63</v>
      </c>
      <c r="J261" s="165">
        <v>13</v>
      </c>
      <c r="K261" s="165">
        <v>5</v>
      </c>
      <c r="L261" s="166">
        <v>1118.3800000000001</v>
      </c>
      <c r="M261" s="164">
        <v>979.90000000000009</v>
      </c>
      <c r="N261" s="165">
        <v>164.3</v>
      </c>
      <c r="O261" s="165">
        <v>17</v>
      </c>
      <c r="P261" s="166">
        <v>1161.2</v>
      </c>
      <c r="Q261" s="164">
        <v>27</v>
      </c>
      <c r="R261" s="165">
        <v>873</v>
      </c>
      <c r="S261" s="165">
        <v>947.08</v>
      </c>
      <c r="T261" s="165">
        <v>146.36000000000001</v>
      </c>
      <c r="U261" s="165">
        <v>13</v>
      </c>
      <c r="V261" s="165">
        <v>4</v>
      </c>
      <c r="W261" s="192">
        <v>1106.44</v>
      </c>
      <c r="X261" s="201">
        <f t="shared" si="10"/>
        <v>-11.940000000000055</v>
      </c>
      <c r="Z261" s="204">
        <f t="shared" si="11"/>
        <v>-54.759999999999991</v>
      </c>
    </row>
    <row r="262" spans="1:27" ht="20.149999999999999" customHeight="1" x14ac:dyDescent="0.35">
      <c r="A262" s="107" t="s">
        <v>462</v>
      </c>
      <c r="B262" s="106" t="s">
        <v>463</v>
      </c>
      <c r="C262" s="131" t="s">
        <v>27</v>
      </c>
      <c r="D262" s="115" t="s">
        <v>464</v>
      </c>
      <c r="E262" s="121" t="s">
        <v>438</v>
      </c>
      <c r="F262" s="164">
        <v>8</v>
      </c>
      <c r="G262" s="165">
        <v>198</v>
      </c>
      <c r="H262" s="165">
        <v>295.85000000000002</v>
      </c>
      <c r="I262" s="165">
        <v>63.03</v>
      </c>
      <c r="J262" s="165">
        <v>6</v>
      </c>
      <c r="K262" s="165">
        <v>0</v>
      </c>
      <c r="L262" s="166">
        <v>364.88</v>
      </c>
      <c r="M262" s="164">
        <v>312.5</v>
      </c>
      <c r="N262" s="165">
        <v>88.08</v>
      </c>
      <c r="O262" s="165">
        <v>2</v>
      </c>
      <c r="P262" s="166">
        <v>402.58</v>
      </c>
      <c r="Q262" s="164">
        <v>9</v>
      </c>
      <c r="R262" s="165">
        <v>216</v>
      </c>
      <c r="S262" s="165">
        <v>324.14</v>
      </c>
      <c r="T262" s="165">
        <v>80.36</v>
      </c>
      <c r="U262" s="165">
        <v>6</v>
      </c>
      <c r="V262" s="165">
        <v>1</v>
      </c>
      <c r="W262" s="192">
        <v>410.5</v>
      </c>
      <c r="X262" s="201">
        <f t="shared" si="10"/>
        <v>45.620000000000005</v>
      </c>
      <c r="Z262" s="204">
        <f t="shared" si="11"/>
        <v>7.9200000000000159</v>
      </c>
    </row>
    <row r="263" spans="1:27" ht="20.149999999999999" customHeight="1" x14ac:dyDescent="0.35">
      <c r="A263" s="107" t="s">
        <v>487</v>
      </c>
      <c r="B263" s="106" t="s">
        <v>487</v>
      </c>
      <c r="C263" s="131" t="s">
        <v>49</v>
      </c>
      <c r="D263" s="115" t="s">
        <v>95</v>
      </c>
      <c r="E263" s="121" t="s">
        <v>421</v>
      </c>
      <c r="F263" s="164">
        <v>5</v>
      </c>
      <c r="G263" s="165">
        <v>132</v>
      </c>
      <c r="H263" s="165">
        <v>202.25</v>
      </c>
      <c r="I263" s="165">
        <v>15.38</v>
      </c>
      <c r="J263" s="165">
        <v>5</v>
      </c>
      <c r="K263" s="165">
        <v>6</v>
      </c>
      <c r="L263" s="166">
        <v>222.63</v>
      </c>
      <c r="M263" s="164">
        <v>199.15</v>
      </c>
      <c r="N263" s="165">
        <v>19.48</v>
      </c>
      <c r="O263" s="165">
        <v>5</v>
      </c>
      <c r="P263" s="166">
        <v>223.63</v>
      </c>
      <c r="Q263" s="164">
        <v>5</v>
      </c>
      <c r="R263" s="165">
        <v>126</v>
      </c>
      <c r="S263" s="165">
        <v>197.31</v>
      </c>
      <c r="T263" s="165">
        <v>17.14</v>
      </c>
      <c r="U263" s="165">
        <v>5</v>
      </c>
      <c r="V263" s="165">
        <v>2</v>
      </c>
      <c r="W263" s="192">
        <v>219.45</v>
      </c>
      <c r="X263" s="201">
        <f t="shared" si="10"/>
        <v>-3.1800000000000068</v>
      </c>
      <c r="Z263" s="204">
        <f t="shared" si="11"/>
        <v>-4.1800000000000068</v>
      </c>
    </row>
    <row r="264" spans="1:27" ht="20.149999999999999" customHeight="1" x14ac:dyDescent="0.35">
      <c r="A264" s="107" t="s">
        <v>419</v>
      </c>
      <c r="B264" s="106" t="s">
        <v>419</v>
      </c>
      <c r="C264" s="131" t="s">
        <v>30</v>
      </c>
      <c r="D264" s="115" t="s">
        <v>420</v>
      </c>
      <c r="E264" s="121" t="s">
        <v>421</v>
      </c>
      <c r="F264" s="164">
        <v>42</v>
      </c>
      <c r="G264" s="165">
        <v>1401</v>
      </c>
      <c r="H264" s="165">
        <v>1530.99</v>
      </c>
      <c r="I264" s="165">
        <v>172.81</v>
      </c>
      <c r="J264" s="165">
        <v>19</v>
      </c>
      <c r="K264" s="165">
        <v>0</v>
      </c>
      <c r="L264" s="166">
        <v>1722.8</v>
      </c>
      <c r="M264" s="164">
        <v>1538.19</v>
      </c>
      <c r="N264" s="165">
        <v>165.36</v>
      </c>
      <c r="O264" s="165">
        <v>23.25</v>
      </c>
      <c r="P264" s="166">
        <v>1726.8</v>
      </c>
      <c r="Q264" s="164">
        <v>42</v>
      </c>
      <c r="R264" s="165">
        <v>1401</v>
      </c>
      <c r="S264" s="165">
        <v>1534.67</v>
      </c>
      <c r="T264" s="165">
        <v>168.87</v>
      </c>
      <c r="U264" s="165">
        <v>19</v>
      </c>
      <c r="V264" s="165">
        <v>0</v>
      </c>
      <c r="W264" s="192">
        <v>1722.54</v>
      </c>
      <c r="X264" s="201">
        <f t="shared" si="10"/>
        <v>-0.25999999999999091</v>
      </c>
      <c r="Z264" s="204">
        <f t="shared" si="11"/>
        <v>-4.2599999999999909</v>
      </c>
    </row>
    <row r="265" spans="1:27" ht="20.149999999999999" customHeight="1" x14ac:dyDescent="0.35">
      <c r="A265" s="107" t="s">
        <v>487</v>
      </c>
      <c r="B265" s="106" t="s">
        <v>488</v>
      </c>
      <c r="C265" s="131" t="s">
        <v>27</v>
      </c>
      <c r="D265" s="115" t="s">
        <v>98</v>
      </c>
      <c r="E265" s="121" t="s">
        <v>421</v>
      </c>
      <c r="F265" s="164">
        <v>10</v>
      </c>
      <c r="G265" s="165">
        <v>234</v>
      </c>
      <c r="H265" s="165">
        <v>423.00000000000006</v>
      </c>
      <c r="I265" s="165">
        <v>50.7</v>
      </c>
      <c r="J265" s="165">
        <v>5</v>
      </c>
      <c r="K265" s="165">
        <v>0</v>
      </c>
      <c r="L265" s="166">
        <v>478.70000000000005</v>
      </c>
      <c r="M265" s="164">
        <v>417.00000000000006</v>
      </c>
      <c r="N265" s="165">
        <v>59.7</v>
      </c>
      <c r="O265" s="165">
        <v>5</v>
      </c>
      <c r="P265" s="166">
        <v>481.70000000000005</v>
      </c>
      <c r="Q265" s="164">
        <v>10</v>
      </c>
      <c r="R265" s="165">
        <v>234</v>
      </c>
      <c r="S265" s="165">
        <v>421.03000000000003</v>
      </c>
      <c r="T265" s="165">
        <v>55.32</v>
      </c>
      <c r="U265" s="165">
        <v>5</v>
      </c>
      <c r="V265" s="165">
        <v>4</v>
      </c>
      <c r="W265" s="192">
        <v>481.35</v>
      </c>
      <c r="X265" s="201">
        <f t="shared" si="10"/>
        <v>2.6499999999999773</v>
      </c>
      <c r="Z265" s="204">
        <f t="shared" si="11"/>
        <v>-0.35000000000002274</v>
      </c>
    </row>
    <row r="266" spans="1:27" ht="20.149999999999999" customHeight="1" x14ac:dyDescent="0.35">
      <c r="A266" s="107" t="s">
        <v>493</v>
      </c>
      <c r="B266" s="106" t="s">
        <v>493</v>
      </c>
      <c r="C266" s="131" t="s">
        <v>23</v>
      </c>
      <c r="D266" s="115" t="s">
        <v>377</v>
      </c>
      <c r="E266" s="121" t="s">
        <v>449</v>
      </c>
      <c r="F266" s="164">
        <v>8</v>
      </c>
      <c r="G266" s="165">
        <v>192</v>
      </c>
      <c r="H266" s="165">
        <v>284.96000000000004</v>
      </c>
      <c r="I266" s="165">
        <v>45.71</v>
      </c>
      <c r="J266" s="165">
        <v>3</v>
      </c>
      <c r="K266" s="165">
        <v>0</v>
      </c>
      <c r="L266" s="166">
        <v>333.67</v>
      </c>
      <c r="M266" s="164">
        <v>249.20000000000005</v>
      </c>
      <c r="N266" s="165">
        <v>32.31</v>
      </c>
      <c r="O266" s="165">
        <v>3</v>
      </c>
      <c r="P266" s="166">
        <v>284.51</v>
      </c>
      <c r="Q266" s="164">
        <v>7</v>
      </c>
      <c r="R266" s="165">
        <v>168</v>
      </c>
      <c r="S266" s="165">
        <v>257.48</v>
      </c>
      <c r="T266" s="165">
        <v>37.31</v>
      </c>
      <c r="U266" s="165">
        <v>3</v>
      </c>
      <c r="V266" s="165">
        <v>2</v>
      </c>
      <c r="W266" s="192">
        <v>297.79000000000002</v>
      </c>
      <c r="X266" s="201">
        <f t="shared" si="10"/>
        <v>-35.879999999999995</v>
      </c>
      <c r="Z266" s="204">
        <f t="shared" si="11"/>
        <v>13.28000000000003</v>
      </c>
    </row>
    <row r="267" spans="1:27" ht="20.149999999999999" customHeight="1" x14ac:dyDescent="0.35">
      <c r="A267" s="107" t="s">
        <v>447</v>
      </c>
      <c r="B267" s="106" t="s">
        <v>447</v>
      </c>
      <c r="C267" s="131" t="s">
        <v>49</v>
      </c>
      <c r="D267" s="115" t="s">
        <v>448</v>
      </c>
      <c r="E267" s="121" t="s">
        <v>449</v>
      </c>
      <c r="F267" s="164">
        <v>42</v>
      </c>
      <c r="G267" s="165">
        <v>1328</v>
      </c>
      <c r="H267" s="165">
        <v>1595.6200000000001</v>
      </c>
      <c r="I267" s="165">
        <v>211.07</v>
      </c>
      <c r="J267" s="165">
        <v>25</v>
      </c>
      <c r="K267" s="165">
        <v>15</v>
      </c>
      <c r="L267" s="166">
        <v>1831.69</v>
      </c>
      <c r="M267" s="164">
        <v>1582.65</v>
      </c>
      <c r="N267" s="165">
        <v>298.15999999999997</v>
      </c>
      <c r="O267" s="165">
        <v>25</v>
      </c>
      <c r="P267" s="166">
        <v>1905.81</v>
      </c>
      <c r="Q267" s="164">
        <v>45</v>
      </c>
      <c r="R267" s="165">
        <v>1418</v>
      </c>
      <c r="S267" s="165">
        <v>1690.3400000000001</v>
      </c>
      <c r="T267" s="165">
        <v>269.64</v>
      </c>
      <c r="U267" s="165">
        <v>25</v>
      </c>
      <c r="V267" s="165">
        <v>14</v>
      </c>
      <c r="W267" s="192">
        <v>1984.98</v>
      </c>
      <c r="X267" s="201">
        <f t="shared" si="10"/>
        <v>153.28999999999996</v>
      </c>
      <c r="Z267" s="204">
        <f t="shared" si="11"/>
        <v>79.170000000000073</v>
      </c>
    </row>
    <row r="268" spans="1:27" ht="20.149999999999999" customHeight="1" x14ac:dyDescent="0.35">
      <c r="A268" s="107" t="s">
        <v>493</v>
      </c>
      <c r="B268" s="106" t="s">
        <v>494</v>
      </c>
      <c r="C268" s="131" t="s">
        <v>27</v>
      </c>
      <c r="D268" s="115" t="s">
        <v>380</v>
      </c>
      <c r="E268" s="121" t="s">
        <v>449</v>
      </c>
      <c r="F268" s="164">
        <v>30</v>
      </c>
      <c r="G268" s="165">
        <v>723</v>
      </c>
      <c r="H268" s="165">
        <v>1137.1899999999998</v>
      </c>
      <c r="I268" s="165">
        <v>198.65</v>
      </c>
      <c r="J268" s="165">
        <v>15</v>
      </c>
      <c r="K268" s="165">
        <v>12</v>
      </c>
      <c r="L268" s="166">
        <v>1350.84</v>
      </c>
      <c r="M268" s="164">
        <v>1103.9999999999998</v>
      </c>
      <c r="N268" s="165">
        <v>291</v>
      </c>
      <c r="O268" s="165">
        <v>11.5</v>
      </c>
      <c r="P268" s="166">
        <v>1406.5</v>
      </c>
      <c r="Q268" s="164">
        <v>33</v>
      </c>
      <c r="R268" s="165">
        <v>770</v>
      </c>
      <c r="S268" s="165">
        <v>1194.6999999999998</v>
      </c>
      <c r="T268" s="165">
        <v>260.13</v>
      </c>
      <c r="U268" s="165">
        <v>15</v>
      </c>
      <c r="V268" s="165">
        <v>10</v>
      </c>
      <c r="W268" s="192">
        <v>1469.83</v>
      </c>
      <c r="X268" s="201">
        <f t="shared" si="10"/>
        <v>118.99000000000001</v>
      </c>
      <c r="Z268" s="204">
        <f t="shared" si="11"/>
        <v>63.329999999999927</v>
      </c>
    </row>
    <row r="269" spans="1:27" ht="20.149999999999999" customHeight="1" x14ac:dyDescent="0.35">
      <c r="A269" s="107" t="s">
        <v>447</v>
      </c>
      <c r="B269" s="106" t="s">
        <v>450</v>
      </c>
      <c r="C269" s="131" t="s">
        <v>27</v>
      </c>
      <c r="D269" s="115" t="s">
        <v>451</v>
      </c>
      <c r="E269" s="121" t="s">
        <v>449</v>
      </c>
      <c r="F269" s="164">
        <v>3</v>
      </c>
      <c r="G269" s="165">
        <v>72</v>
      </c>
      <c r="H269" s="165">
        <v>116.14000000000001</v>
      </c>
      <c r="I269" s="165">
        <v>28.16</v>
      </c>
      <c r="J269" s="165">
        <v>0</v>
      </c>
      <c r="K269" s="165">
        <v>0</v>
      </c>
      <c r="L269" s="166">
        <v>144.30000000000001</v>
      </c>
      <c r="M269" s="164">
        <v>103.00000000000001</v>
      </c>
      <c r="N269" s="165">
        <v>41.3</v>
      </c>
      <c r="O269" s="165">
        <v>0</v>
      </c>
      <c r="P269" s="166">
        <v>144.30000000000001</v>
      </c>
      <c r="Q269" s="164">
        <v>3</v>
      </c>
      <c r="R269" s="165">
        <v>72</v>
      </c>
      <c r="S269" s="165">
        <v>110.94000000000003</v>
      </c>
      <c r="T269" s="165">
        <v>35.159999999999997</v>
      </c>
      <c r="U269" s="165">
        <v>0</v>
      </c>
      <c r="V269" s="165">
        <v>1</v>
      </c>
      <c r="W269" s="192">
        <v>146.10000000000002</v>
      </c>
      <c r="X269" s="201">
        <f t="shared" si="10"/>
        <v>1.8000000000000114</v>
      </c>
      <c r="Z269" s="204">
        <f t="shared" si="11"/>
        <v>1.8000000000000114</v>
      </c>
    </row>
    <row r="270" spans="1:27" s="144" customFormat="1" ht="15.5" x14ac:dyDescent="0.35">
      <c r="C270" s="145"/>
      <c r="D270" s="146"/>
      <c r="E270" s="147"/>
      <c r="F270" s="189"/>
      <c r="G270" s="189"/>
      <c r="H270" s="189"/>
      <c r="I270" s="189"/>
      <c r="J270" s="189"/>
      <c r="K270" s="189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9"/>
      <c r="W270" s="197"/>
      <c r="X270" s="201"/>
      <c r="Y270" s="205"/>
      <c r="Z270" s="204"/>
      <c r="AA270" s="199"/>
    </row>
    <row r="271" spans="1:27" s="148" customFormat="1" ht="18.5" x14ac:dyDescent="0.45">
      <c r="C271" s="149"/>
      <c r="D271" s="150"/>
      <c r="E271" s="151" t="s">
        <v>647</v>
      </c>
      <c r="F271" s="190"/>
      <c r="G271" s="190"/>
      <c r="H271" s="190"/>
      <c r="I271" s="190"/>
      <c r="J271" s="190"/>
      <c r="K271" s="190"/>
      <c r="L271" s="190"/>
      <c r="M271" s="190"/>
      <c r="N271" s="190"/>
      <c r="O271" s="190"/>
      <c r="P271" s="190"/>
      <c r="Q271" s="190"/>
      <c r="R271" s="190"/>
      <c r="S271" s="190"/>
      <c r="T271" s="190"/>
      <c r="U271" s="190"/>
      <c r="V271" s="190"/>
      <c r="W271" s="198"/>
      <c r="X271" s="213">
        <f>SUM(X171:X270)</f>
        <v>1485.6899999999982</v>
      </c>
      <c r="Y271" s="213">
        <f t="shared" ref="Y271:Z271" si="12">SUM(Y171:Y270)</f>
        <v>0</v>
      </c>
      <c r="Z271" s="213">
        <f t="shared" si="12"/>
        <v>-117.71000000000191</v>
      </c>
      <c r="AA271" s="200"/>
    </row>
  </sheetData>
  <sortState xmlns:xlrd2="http://schemas.microsoft.com/office/spreadsheetml/2017/richdata2" ref="A171:W269">
    <sortCondition ref="E171:E269"/>
    <sortCondition ref="D171:D269"/>
  </sortState>
  <mergeCells count="7">
    <mergeCell ref="X1:X3"/>
    <mergeCell ref="Z1:Z3"/>
    <mergeCell ref="A1:T1"/>
    <mergeCell ref="A2:E2"/>
    <mergeCell ref="F2:L2"/>
    <mergeCell ref="Q2:W2"/>
    <mergeCell ref="M2:P2"/>
  </mergeCells>
  <conditionalFormatting sqref="X4:Z86 X87:Y87 X88:Z165 X167:Z269">
    <cfRule type="cellIs" dxfId="35" priority="7" operator="between">
      <formula>250</formula>
      <formula>500</formula>
    </cfRule>
    <cfRule type="cellIs" dxfId="36" priority="6" operator="between">
      <formula>100</formula>
      <formula>249</formula>
    </cfRule>
    <cfRule type="cellIs" dxfId="37" priority="5" operator="between">
      <formula>5</formula>
      <formula>99</formula>
    </cfRule>
    <cfRule type="cellIs" dxfId="38" priority="4" operator="between">
      <formula>-50</formula>
      <formula>-5</formula>
    </cfRule>
    <cfRule type="cellIs" dxfId="33" priority="3" operator="between">
      <formula>-99</formula>
      <formula>-51</formula>
    </cfRule>
    <cfRule type="cellIs" dxfId="39" priority="2" operator="between">
      <formula>-200</formula>
      <formula>-100</formula>
    </cfRule>
    <cfRule type="cellIs" dxfId="34" priority="1" operator="between">
      <formula>-600</formula>
      <formula>-201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5111-04BF-4F11-99CC-F4F016156AAE}">
  <sheetPr>
    <tabColor rgb="FFC00000"/>
  </sheetPr>
  <dimension ref="A1:AA271"/>
  <sheetViews>
    <sheetView topLeftCell="A11" workbookViewId="0">
      <selection activeCell="X11" sqref="X1:Z1048576"/>
    </sheetView>
  </sheetViews>
  <sheetFormatPr baseColWidth="10" defaultRowHeight="14.5" x14ac:dyDescent="0.35"/>
  <cols>
    <col min="1" max="1" width="3.453125" style="105" customWidth="1"/>
    <col min="2" max="2" width="1.90625" style="105" customWidth="1"/>
    <col min="3" max="3" width="4.7265625" style="83" customWidth="1"/>
    <col min="4" max="4" width="13.36328125" style="117" customWidth="1"/>
    <col min="5" max="5" width="14.1796875" style="123" customWidth="1"/>
    <col min="6" max="6" width="4.26953125" style="157" customWidth="1"/>
    <col min="7" max="7" width="7.36328125" style="157" customWidth="1"/>
    <col min="8" max="8" width="7" style="157" customWidth="1"/>
    <col min="9" max="9" width="6.26953125" style="157" customWidth="1"/>
    <col min="10" max="10" width="4.90625" style="157" customWidth="1"/>
    <col min="11" max="11" width="5.1796875" style="157" customWidth="1"/>
    <col min="12" max="12" width="7.54296875" style="157" customWidth="1"/>
    <col min="13" max="13" width="6.1796875" style="179" customWidth="1"/>
    <col min="14" max="14" width="5.90625" style="186" customWidth="1"/>
    <col min="15" max="15" width="4.36328125" style="187" customWidth="1"/>
    <col min="16" max="16" width="5.1796875" style="188" customWidth="1"/>
    <col min="17" max="17" width="5.1796875" style="177" customWidth="1"/>
    <col min="18" max="18" width="5.81640625" style="157" customWidth="1"/>
    <col min="19" max="19" width="6.54296875" style="157" customWidth="1"/>
    <col min="20" max="20" width="6.81640625" style="157" customWidth="1"/>
    <col min="21" max="21" width="4.81640625" style="157" customWidth="1"/>
    <col min="22" max="22" width="5.08984375" style="157" customWidth="1"/>
    <col min="23" max="23" width="9" style="157" customWidth="1"/>
    <col min="24" max="24" width="8.453125" style="206" customWidth="1"/>
    <col min="25" max="25" width="2.7265625" style="203" customWidth="1"/>
    <col min="26" max="26" width="8.453125" style="204" customWidth="1"/>
    <col min="27" max="16384" width="10.90625" style="105"/>
  </cols>
  <sheetData>
    <row r="1" spans="1:26" ht="42" customHeight="1" thickBot="1" x14ac:dyDescent="0.4">
      <c r="A1" s="93" t="s">
        <v>637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X1" s="207" t="s">
        <v>630</v>
      </c>
      <c r="Y1" s="208"/>
      <c r="Z1" s="209" t="s">
        <v>648</v>
      </c>
    </row>
    <row r="2" spans="1:26" ht="38.25" customHeight="1" thickBot="1" x14ac:dyDescent="0.5">
      <c r="A2" s="100"/>
      <c r="B2" s="100"/>
      <c r="C2" s="100"/>
      <c r="D2" s="100"/>
      <c r="E2" s="101"/>
      <c r="F2" s="158" t="s">
        <v>627</v>
      </c>
      <c r="G2" s="159"/>
      <c r="H2" s="159"/>
      <c r="I2" s="159"/>
      <c r="J2" s="159"/>
      <c r="K2" s="159"/>
      <c r="L2" s="160"/>
      <c r="M2" s="158" t="s">
        <v>638</v>
      </c>
      <c r="N2" s="159"/>
      <c r="O2" s="159"/>
      <c r="P2" s="160"/>
      <c r="Q2" s="158" t="s">
        <v>639</v>
      </c>
      <c r="R2" s="159"/>
      <c r="S2" s="159"/>
      <c r="T2" s="159"/>
      <c r="U2" s="159"/>
      <c r="V2" s="159"/>
      <c r="W2" s="160"/>
      <c r="X2" s="210"/>
      <c r="Y2" s="211"/>
      <c r="Z2" s="212"/>
    </row>
    <row r="3" spans="1:26" ht="64.5" customHeight="1" x14ac:dyDescent="0.35">
      <c r="A3" s="110" t="s">
        <v>0</v>
      </c>
      <c r="B3" s="111" t="s">
        <v>1</v>
      </c>
      <c r="C3" s="130" t="s">
        <v>2</v>
      </c>
      <c r="D3" s="114" t="s">
        <v>3</v>
      </c>
      <c r="E3" s="120" t="s">
        <v>4</v>
      </c>
      <c r="F3" s="161" t="s">
        <v>9</v>
      </c>
      <c r="G3" s="162" t="s">
        <v>621</v>
      </c>
      <c r="H3" s="162" t="s">
        <v>5</v>
      </c>
      <c r="I3" s="162" t="s">
        <v>6</v>
      </c>
      <c r="J3" s="162" t="s">
        <v>7</v>
      </c>
      <c r="K3" s="162" t="s">
        <v>623</v>
      </c>
      <c r="L3" s="163" t="s">
        <v>8</v>
      </c>
      <c r="M3" s="161" t="s">
        <v>5</v>
      </c>
      <c r="N3" s="162" t="s">
        <v>622</v>
      </c>
      <c r="O3" s="162" t="s">
        <v>7</v>
      </c>
      <c r="P3" s="163" t="s">
        <v>8</v>
      </c>
      <c r="Q3" s="161" t="s">
        <v>9</v>
      </c>
      <c r="R3" s="162" t="s">
        <v>621</v>
      </c>
      <c r="S3" s="162" t="s">
        <v>5</v>
      </c>
      <c r="T3" s="162" t="s">
        <v>6</v>
      </c>
      <c r="U3" s="162" t="s">
        <v>7</v>
      </c>
      <c r="V3" s="162" t="s">
        <v>623</v>
      </c>
      <c r="W3" s="191" t="s">
        <v>8</v>
      </c>
      <c r="X3" s="210"/>
      <c r="Y3" s="211"/>
      <c r="Z3" s="212"/>
    </row>
    <row r="4" spans="1:26" ht="20.149999999999999" customHeight="1" x14ac:dyDescent="0.35">
      <c r="A4" s="107" t="s">
        <v>217</v>
      </c>
      <c r="B4" s="106" t="s">
        <v>217</v>
      </c>
      <c r="C4" s="131" t="s">
        <v>218</v>
      </c>
      <c r="D4" s="115" t="s">
        <v>219</v>
      </c>
      <c r="E4" s="121" t="s">
        <v>220</v>
      </c>
      <c r="F4" s="164">
        <v>6</v>
      </c>
      <c r="G4" s="165">
        <v>80</v>
      </c>
      <c r="H4" s="165">
        <v>286.58999999999997</v>
      </c>
      <c r="I4" s="165">
        <v>11.91</v>
      </c>
      <c r="J4" s="165">
        <v>5</v>
      </c>
      <c r="K4" s="165">
        <v>18</v>
      </c>
      <c r="L4" s="166">
        <v>303.5</v>
      </c>
      <c r="M4" s="164">
        <v>289</v>
      </c>
      <c r="N4" s="165">
        <v>13.5</v>
      </c>
      <c r="O4" s="165">
        <v>5</v>
      </c>
      <c r="P4" s="166">
        <v>307.5</v>
      </c>
      <c r="Q4" s="164">
        <v>6</v>
      </c>
      <c r="R4" s="165">
        <v>80</v>
      </c>
      <c r="S4" s="165">
        <v>285.88</v>
      </c>
      <c r="T4" s="165">
        <v>12.62</v>
      </c>
      <c r="U4" s="165">
        <v>5</v>
      </c>
      <c r="V4" s="165">
        <v>18</v>
      </c>
      <c r="W4" s="192">
        <v>303.5</v>
      </c>
      <c r="X4" s="201">
        <f>W4-L4</f>
        <v>0</v>
      </c>
      <c r="Z4" s="204">
        <f>W4-P4</f>
        <v>-4</v>
      </c>
    </row>
    <row r="5" spans="1:26" ht="20.149999999999999" customHeight="1" x14ac:dyDescent="0.35">
      <c r="A5" s="108" t="s">
        <v>10</v>
      </c>
      <c r="B5" s="109" t="s">
        <v>10</v>
      </c>
      <c r="C5" s="132" t="s">
        <v>11</v>
      </c>
      <c r="D5" s="116" t="s">
        <v>12</v>
      </c>
      <c r="E5" s="122" t="s">
        <v>13</v>
      </c>
      <c r="F5" s="164">
        <v>0</v>
      </c>
      <c r="G5" s="165">
        <v>0</v>
      </c>
      <c r="H5" s="165">
        <v>233.53</v>
      </c>
      <c r="I5" s="165">
        <v>35.47</v>
      </c>
      <c r="J5" s="165">
        <v>0</v>
      </c>
      <c r="K5" s="165">
        <v>0</v>
      </c>
      <c r="L5" s="166">
        <v>269</v>
      </c>
      <c r="M5" s="164">
        <v>234.4</v>
      </c>
      <c r="N5" s="165">
        <v>35.6</v>
      </c>
      <c r="O5" s="165">
        <v>0</v>
      </c>
      <c r="P5" s="166">
        <v>270</v>
      </c>
      <c r="Q5" s="164">
        <v>0</v>
      </c>
      <c r="R5" s="165">
        <v>0</v>
      </c>
      <c r="S5" s="165">
        <v>233.53</v>
      </c>
      <c r="T5" s="165">
        <v>35.47</v>
      </c>
      <c r="U5" s="165">
        <v>0</v>
      </c>
      <c r="V5" s="165">
        <v>0</v>
      </c>
      <c r="W5" s="192">
        <v>269</v>
      </c>
      <c r="X5" s="201">
        <f t="shared" ref="X5:X68" si="0">W5-L5</f>
        <v>0</v>
      </c>
      <c r="Z5" s="204">
        <f t="shared" ref="Z5:Z68" si="1">W5-P5</f>
        <v>-1</v>
      </c>
    </row>
    <row r="6" spans="1:26" ht="20.149999999999999" customHeight="1" x14ac:dyDescent="0.35">
      <c r="A6" s="107" t="s">
        <v>14</v>
      </c>
      <c r="B6" s="106" t="s">
        <v>14</v>
      </c>
      <c r="C6" s="131" t="s">
        <v>15</v>
      </c>
      <c r="D6" s="115" t="s">
        <v>16</v>
      </c>
      <c r="E6" s="121" t="s">
        <v>17</v>
      </c>
      <c r="F6" s="164">
        <v>0</v>
      </c>
      <c r="G6" s="165">
        <v>0</v>
      </c>
      <c r="H6" s="165">
        <v>198</v>
      </c>
      <c r="I6" s="165">
        <v>42</v>
      </c>
      <c r="J6" s="165">
        <v>0</v>
      </c>
      <c r="K6" s="165">
        <v>0</v>
      </c>
      <c r="L6" s="166">
        <v>240</v>
      </c>
      <c r="M6" s="164">
        <v>57</v>
      </c>
      <c r="N6" s="165">
        <v>6</v>
      </c>
      <c r="O6" s="165">
        <v>0</v>
      </c>
      <c r="P6" s="166">
        <v>63</v>
      </c>
      <c r="Q6" s="164">
        <v>0</v>
      </c>
      <c r="R6" s="165">
        <v>0</v>
      </c>
      <c r="S6" s="165">
        <v>0</v>
      </c>
      <c r="T6" s="165">
        <v>0</v>
      </c>
      <c r="U6" s="165">
        <v>0</v>
      </c>
      <c r="V6" s="165">
        <v>0</v>
      </c>
      <c r="W6" s="192">
        <v>0</v>
      </c>
      <c r="X6" s="201">
        <f t="shared" si="0"/>
        <v>-240</v>
      </c>
      <c r="Z6" s="204">
        <f t="shared" si="1"/>
        <v>-63</v>
      </c>
    </row>
    <row r="7" spans="1:26" ht="20.149999999999999" customHeight="1" x14ac:dyDescent="0.35">
      <c r="A7" s="107" t="s">
        <v>61</v>
      </c>
      <c r="B7" s="106" t="s">
        <v>61</v>
      </c>
      <c r="C7" s="131" t="s">
        <v>11</v>
      </c>
      <c r="D7" s="115" t="s">
        <v>62</v>
      </c>
      <c r="E7" s="121" t="s">
        <v>63</v>
      </c>
      <c r="F7" s="164">
        <v>0</v>
      </c>
      <c r="G7" s="165">
        <v>0</v>
      </c>
      <c r="H7" s="165">
        <v>300.92</v>
      </c>
      <c r="I7" s="165">
        <v>23.08</v>
      </c>
      <c r="J7" s="165">
        <v>0</v>
      </c>
      <c r="K7" s="165">
        <v>0</v>
      </c>
      <c r="L7" s="166">
        <v>324</v>
      </c>
      <c r="M7" s="164">
        <v>300.92</v>
      </c>
      <c r="N7" s="165">
        <v>23.08</v>
      </c>
      <c r="O7" s="165">
        <v>0</v>
      </c>
      <c r="P7" s="166">
        <v>324</v>
      </c>
      <c r="Q7" s="164">
        <v>0</v>
      </c>
      <c r="R7" s="165">
        <v>0</v>
      </c>
      <c r="S7" s="165">
        <v>300.92</v>
      </c>
      <c r="T7" s="165">
        <v>23.08</v>
      </c>
      <c r="U7" s="165">
        <v>0</v>
      </c>
      <c r="V7" s="165">
        <v>0</v>
      </c>
      <c r="W7" s="192">
        <v>324</v>
      </c>
      <c r="X7" s="201">
        <f t="shared" si="0"/>
        <v>0</v>
      </c>
      <c r="Z7" s="204">
        <f t="shared" si="1"/>
        <v>0</v>
      </c>
    </row>
    <row r="8" spans="1:26" ht="20.149999999999999" customHeight="1" x14ac:dyDescent="0.35">
      <c r="A8" s="107"/>
      <c r="B8" s="106"/>
      <c r="C8" s="131"/>
      <c r="D8" s="115"/>
      <c r="E8" s="121"/>
      <c r="F8" s="164"/>
      <c r="G8" s="165"/>
      <c r="H8" s="165"/>
      <c r="I8" s="165"/>
      <c r="J8" s="165"/>
      <c r="K8" s="165"/>
      <c r="L8" s="166"/>
      <c r="M8" s="164"/>
      <c r="N8" s="165"/>
      <c r="O8" s="165"/>
      <c r="P8" s="166"/>
      <c r="Q8" s="164"/>
      <c r="R8" s="165"/>
      <c r="S8" s="165"/>
      <c r="T8" s="165"/>
      <c r="U8" s="165"/>
      <c r="V8" s="165"/>
      <c r="W8" s="192"/>
      <c r="X8" s="201"/>
    </row>
    <row r="9" spans="1:26" ht="20.149999999999999" customHeight="1" x14ac:dyDescent="0.35">
      <c r="A9" s="107" t="s">
        <v>150</v>
      </c>
      <c r="B9" s="106" t="s">
        <v>150</v>
      </c>
      <c r="C9" s="131" t="s">
        <v>49</v>
      </c>
      <c r="D9" s="115" t="s">
        <v>151</v>
      </c>
      <c r="E9" s="121" t="s">
        <v>149</v>
      </c>
      <c r="F9" s="164">
        <v>76</v>
      </c>
      <c r="G9" s="165">
        <v>2147</v>
      </c>
      <c r="H9" s="165">
        <v>2776.4199999999996</v>
      </c>
      <c r="I9" s="165">
        <v>520.37</v>
      </c>
      <c r="J9" s="165">
        <v>40</v>
      </c>
      <c r="K9" s="165">
        <v>6</v>
      </c>
      <c r="L9" s="166">
        <v>3336.7899999999995</v>
      </c>
      <c r="M9" s="164">
        <v>2826.6899999999996</v>
      </c>
      <c r="N9" s="165">
        <v>517.76</v>
      </c>
      <c r="O9" s="165">
        <v>20</v>
      </c>
      <c r="P9" s="166">
        <v>3364.4499999999994</v>
      </c>
      <c r="Q9" s="164">
        <v>69</v>
      </c>
      <c r="R9" s="165">
        <v>1933</v>
      </c>
      <c r="S9" s="165">
        <v>2517.3500000000004</v>
      </c>
      <c r="T9" s="165">
        <v>468.82</v>
      </c>
      <c r="U9" s="165">
        <v>40</v>
      </c>
      <c r="V9" s="165">
        <v>6</v>
      </c>
      <c r="W9" s="192">
        <v>3026.1700000000005</v>
      </c>
      <c r="X9" s="201">
        <f>W9-L9</f>
        <v>-310.61999999999898</v>
      </c>
      <c r="Z9" s="204">
        <f>W9-P9</f>
        <v>-338.27999999999884</v>
      </c>
    </row>
    <row r="10" spans="1:26" ht="20.149999999999999" customHeight="1" x14ac:dyDescent="0.35">
      <c r="A10" s="107" t="s">
        <v>203</v>
      </c>
      <c r="B10" s="106" t="s">
        <v>203</v>
      </c>
      <c r="C10" s="131" t="s">
        <v>30</v>
      </c>
      <c r="D10" s="115" t="s">
        <v>204</v>
      </c>
      <c r="E10" s="121" t="s">
        <v>205</v>
      </c>
      <c r="F10" s="164">
        <v>32.5</v>
      </c>
      <c r="G10" s="165">
        <v>1083</v>
      </c>
      <c r="H10" s="165">
        <v>1197.6500000000001</v>
      </c>
      <c r="I10" s="165">
        <v>126.82</v>
      </c>
      <c r="J10" s="165">
        <v>11</v>
      </c>
      <c r="K10" s="165">
        <v>0</v>
      </c>
      <c r="L10" s="166">
        <v>1335.47</v>
      </c>
      <c r="M10" s="164">
        <v>1157.45</v>
      </c>
      <c r="N10" s="165">
        <v>154.04</v>
      </c>
      <c r="O10" s="165">
        <v>11</v>
      </c>
      <c r="P10" s="166">
        <v>1322.49</v>
      </c>
      <c r="Q10" s="164">
        <v>30</v>
      </c>
      <c r="R10" s="165">
        <v>998</v>
      </c>
      <c r="S10" s="165">
        <v>1109.1000000000001</v>
      </c>
      <c r="T10" s="165">
        <v>132.41999999999999</v>
      </c>
      <c r="U10" s="165">
        <v>11</v>
      </c>
      <c r="V10" s="165">
        <v>0</v>
      </c>
      <c r="W10" s="192">
        <v>1252.5200000000002</v>
      </c>
      <c r="X10" s="201">
        <f>W10-L10</f>
        <v>-82.949999999999818</v>
      </c>
      <c r="Z10" s="204">
        <f>W10-P10</f>
        <v>-69.9699999999998</v>
      </c>
    </row>
    <row r="11" spans="1:26" ht="20.149999999999999" customHeight="1" x14ac:dyDescent="0.35">
      <c r="A11" s="107" t="s">
        <v>106</v>
      </c>
      <c r="B11" s="106" t="s">
        <v>106</v>
      </c>
      <c r="C11" s="131" t="s">
        <v>49</v>
      </c>
      <c r="D11" s="115" t="s">
        <v>107</v>
      </c>
      <c r="E11" s="121" t="s">
        <v>108</v>
      </c>
      <c r="F11" s="164">
        <v>23</v>
      </c>
      <c r="G11" s="165">
        <v>756</v>
      </c>
      <c r="H11" s="165">
        <v>817.96</v>
      </c>
      <c r="I11" s="165">
        <v>110.3</v>
      </c>
      <c r="J11" s="165">
        <v>10</v>
      </c>
      <c r="K11" s="165">
        <v>15</v>
      </c>
      <c r="L11" s="166">
        <v>938.26</v>
      </c>
      <c r="M11" s="164">
        <v>735.75</v>
      </c>
      <c r="N11" s="165">
        <v>135.14999999999998</v>
      </c>
      <c r="O11" s="165">
        <v>10</v>
      </c>
      <c r="P11" s="166">
        <v>880.9</v>
      </c>
      <c r="Q11" s="164">
        <v>21</v>
      </c>
      <c r="R11" s="165">
        <v>686</v>
      </c>
      <c r="S11" s="165">
        <v>731.76</v>
      </c>
      <c r="T11" s="165">
        <v>116.25</v>
      </c>
      <c r="U11" s="165">
        <v>10</v>
      </c>
      <c r="V11" s="165">
        <v>12</v>
      </c>
      <c r="W11" s="192">
        <v>858.01</v>
      </c>
      <c r="X11" s="201">
        <f>W11-L11</f>
        <v>-80.25</v>
      </c>
      <c r="Z11" s="204">
        <f>W11-P11</f>
        <v>-22.889999999999986</v>
      </c>
    </row>
    <row r="12" spans="1:26" ht="20.149999999999999" customHeight="1" x14ac:dyDescent="0.35">
      <c r="A12" s="107" t="s">
        <v>196</v>
      </c>
      <c r="B12" s="106" t="s">
        <v>196</v>
      </c>
      <c r="C12" s="131" t="s">
        <v>23</v>
      </c>
      <c r="D12" s="115" t="s">
        <v>197</v>
      </c>
      <c r="E12" s="121" t="s">
        <v>143</v>
      </c>
      <c r="F12" s="164">
        <v>33</v>
      </c>
      <c r="G12" s="165">
        <v>1104</v>
      </c>
      <c r="H12" s="165">
        <v>1175.3200000000002</v>
      </c>
      <c r="I12" s="165">
        <v>221.86</v>
      </c>
      <c r="J12" s="165">
        <v>15</v>
      </c>
      <c r="K12" s="165">
        <v>0</v>
      </c>
      <c r="L12" s="166">
        <v>1412.1800000000003</v>
      </c>
      <c r="M12" s="164">
        <v>1188.2500000000002</v>
      </c>
      <c r="N12" s="165">
        <v>210.18</v>
      </c>
      <c r="O12" s="165">
        <v>15</v>
      </c>
      <c r="P12" s="166">
        <v>1413.4300000000003</v>
      </c>
      <c r="Q12" s="164">
        <v>31</v>
      </c>
      <c r="R12" s="165">
        <v>1037</v>
      </c>
      <c r="S12" s="165">
        <v>1113.3799999999999</v>
      </c>
      <c r="T12" s="165">
        <v>203.68</v>
      </c>
      <c r="U12" s="165">
        <v>15</v>
      </c>
      <c r="V12" s="165">
        <v>0</v>
      </c>
      <c r="W12" s="192">
        <v>1332.06</v>
      </c>
      <c r="X12" s="201">
        <f>W12-L12</f>
        <v>-80.120000000000346</v>
      </c>
      <c r="Z12" s="204">
        <f>W12-P12</f>
        <v>-81.370000000000346</v>
      </c>
    </row>
    <row r="13" spans="1:26" ht="20.149999999999999" customHeight="1" x14ac:dyDescent="0.35">
      <c r="A13" s="107" t="s">
        <v>77</v>
      </c>
      <c r="B13" s="106" t="s">
        <v>77</v>
      </c>
      <c r="C13" s="131" t="s">
        <v>30</v>
      </c>
      <c r="D13" s="115" t="s">
        <v>78</v>
      </c>
      <c r="E13" s="121" t="s">
        <v>79</v>
      </c>
      <c r="F13" s="164">
        <v>24</v>
      </c>
      <c r="G13" s="165">
        <v>743</v>
      </c>
      <c r="H13" s="165">
        <v>853.54</v>
      </c>
      <c r="I13" s="165">
        <v>131.77000000000001</v>
      </c>
      <c r="J13" s="165">
        <v>13</v>
      </c>
      <c r="K13" s="165">
        <v>6</v>
      </c>
      <c r="L13" s="166">
        <v>998.31</v>
      </c>
      <c r="M13" s="164">
        <v>837.44999999999993</v>
      </c>
      <c r="N13" s="165">
        <v>114.60000000000001</v>
      </c>
      <c r="O13" s="165">
        <v>13</v>
      </c>
      <c r="P13" s="166">
        <v>965.05</v>
      </c>
      <c r="Q13" s="164">
        <v>22</v>
      </c>
      <c r="R13" s="165">
        <v>676</v>
      </c>
      <c r="S13" s="165">
        <v>797.45</v>
      </c>
      <c r="T13" s="165">
        <v>116.17</v>
      </c>
      <c r="U13" s="165">
        <v>13</v>
      </c>
      <c r="V13" s="165">
        <v>6</v>
      </c>
      <c r="W13" s="192">
        <v>926.62</v>
      </c>
      <c r="X13" s="201">
        <f>W13-L13</f>
        <v>-71.689999999999941</v>
      </c>
      <c r="Z13" s="204">
        <f>W13-P13</f>
        <v>-38.42999999999995</v>
      </c>
    </row>
    <row r="14" spans="1:26" ht="20.149999999999999" customHeight="1" x14ac:dyDescent="0.35">
      <c r="A14" s="107" t="s">
        <v>178</v>
      </c>
      <c r="B14" s="106" t="s">
        <v>178</v>
      </c>
      <c r="C14" s="131" t="s">
        <v>49</v>
      </c>
      <c r="D14" s="115" t="s">
        <v>179</v>
      </c>
      <c r="E14" s="121" t="s">
        <v>180</v>
      </c>
      <c r="F14" s="164">
        <v>46</v>
      </c>
      <c r="G14" s="165">
        <v>1577</v>
      </c>
      <c r="H14" s="165">
        <v>1547.61</v>
      </c>
      <c r="I14" s="165">
        <v>255.01</v>
      </c>
      <c r="J14" s="165">
        <v>20</v>
      </c>
      <c r="K14" s="165">
        <v>0</v>
      </c>
      <c r="L14" s="166">
        <v>1822.62</v>
      </c>
      <c r="M14" s="164">
        <v>1580.1</v>
      </c>
      <c r="N14" s="165">
        <v>243.95</v>
      </c>
      <c r="O14" s="165">
        <v>12</v>
      </c>
      <c r="P14" s="166">
        <v>1836.05</v>
      </c>
      <c r="Q14" s="164">
        <v>44</v>
      </c>
      <c r="R14" s="165">
        <v>1507</v>
      </c>
      <c r="S14" s="165">
        <v>1494.23</v>
      </c>
      <c r="T14" s="165">
        <v>239.14</v>
      </c>
      <c r="U14" s="165">
        <v>20</v>
      </c>
      <c r="V14" s="165">
        <v>0</v>
      </c>
      <c r="W14" s="192">
        <v>1753.37</v>
      </c>
      <c r="X14" s="201">
        <f>W14-L14</f>
        <v>-69.25</v>
      </c>
      <c r="Z14" s="204">
        <f>W14-P14</f>
        <v>-82.680000000000064</v>
      </c>
    </row>
    <row r="15" spans="1:26" ht="20.149999999999999" customHeight="1" x14ac:dyDescent="0.35">
      <c r="A15" s="107" t="s">
        <v>134</v>
      </c>
      <c r="B15" s="106" t="s">
        <v>134</v>
      </c>
      <c r="C15" s="131" t="s">
        <v>49</v>
      </c>
      <c r="D15" s="115" t="s">
        <v>138</v>
      </c>
      <c r="E15" s="121" t="s">
        <v>137</v>
      </c>
      <c r="F15" s="164">
        <v>28</v>
      </c>
      <c r="G15" s="165">
        <v>863</v>
      </c>
      <c r="H15" s="165">
        <v>972.65</v>
      </c>
      <c r="I15" s="165">
        <v>145.85</v>
      </c>
      <c r="J15" s="165">
        <v>15</v>
      </c>
      <c r="K15" s="165">
        <v>0</v>
      </c>
      <c r="L15" s="166">
        <v>1133.5</v>
      </c>
      <c r="M15" s="164">
        <v>975.94999999999993</v>
      </c>
      <c r="N15" s="165">
        <v>152.54999999999998</v>
      </c>
      <c r="O15" s="165">
        <v>13</v>
      </c>
      <c r="P15" s="166">
        <v>1141.5</v>
      </c>
      <c r="Q15" s="164">
        <v>26</v>
      </c>
      <c r="R15" s="165">
        <v>617</v>
      </c>
      <c r="S15" s="165">
        <v>910.6099999999999</v>
      </c>
      <c r="T15" s="165">
        <v>139.72</v>
      </c>
      <c r="U15" s="165">
        <v>15</v>
      </c>
      <c r="V15" s="165">
        <v>0</v>
      </c>
      <c r="W15" s="192">
        <v>1065.33</v>
      </c>
      <c r="X15" s="201">
        <f>W15-L15</f>
        <v>-68.170000000000073</v>
      </c>
      <c r="Z15" s="204">
        <f>W15-P15</f>
        <v>-76.170000000000073</v>
      </c>
    </row>
    <row r="16" spans="1:26" ht="20.149999999999999" customHeight="1" x14ac:dyDescent="0.35">
      <c r="A16" s="107" t="s">
        <v>99</v>
      </c>
      <c r="B16" s="106" t="s">
        <v>99</v>
      </c>
      <c r="C16" s="131" t="s">
        <v>30</v>
      </c>
      <c r="D16" s="115" t="s">
        <v>100</v>
      </c>
      <c r="E16" s="121" t="s">
        <v>101</v>
      </c>
      <c r="F16" s="164">
        <v>35</v>
      </c>
      <c r="G16" s="165">
        <v>1176</v>
      </c>
      <c r="H16" s="165">
        <v>1212.5</v>
      </c>
      <c r="I16" s="165">
        <v>219.37</v>
      </c>
      <c r="J16" s="165">
        <v>16</v>
      </c>
      <c r="K16" s="165">
        <v>0</v>
      </c>
      <c r="L16" s="166">
        <v>1447.87</v>
      </c>
      <c r="M16" s="164">
        <v>1290.9000000000001</v>
      </c>
      <c r="N16" s="165">
        <v>143.97000000000003</v>
      </c>
      <c r="O16" s="165">
        <v>16</v>
      </c>
      <c r="P16" s="166">
        <v>1450.87</v>
      </c>
      <c r="Q16" s="164">
        <v>34</v>
      </c>
      <c r="R16" s="165">
        <v>1135</v>
      </c>
      <c r="S16" s="165">
        <v>1201.8400000000001</v>
      </c>
      <c r="T16" s="165">
        <v>174.57</v>
      </c>
      <c r="U16" s="165">
        <v>16</v>
      </c>
      <c r="V16" s="165">
        <v>0</v>
      </c>
      <c r="W16" s="192">
        <v>1392.41</v>
      </c>
      <c r="X16" s="201">
        <f>W16-L16</f>
        <v>-55.459999999999809</v>
      </c>
      <c r="Z16" s="204">
        <f>W16-P16</f>
        <v>-58.459999999999809</v>
      </c>
    </row>
    <row r="17" spans="1:26" ht="20.149999999999999" customHeight="1" x14ac:dyDescent="0.35">
      <c r="A17" s="107" t="s">
        <v>86</v>
      </c>
      <c r="B17" s="106" t="s">
        <v>86</v>
      </c>
      <c r="C17" s="131" t="s">
        <v>30</v>
      </c>
      <c r="D17" s="115" t="s">
        <v>87</v>
      </c>
      <c r="E17" s="121" t="s">
        <v>88</v>
      </c>
      <c r="F17" s="164">
        <v>29</v>
      </c>
      <c r="G17" s="165">
        <v>989</v>
      </c>
      <c r="H17" s="165">
        <v>1011.3</v>
      </c>
      <c r="I17" s="165">
        <v>160.74</v>
      </c>
      <c r="J17" s="165">
        <v>15</v>
      </c>
      <c r="K17" s="165">
        <v>0</v>
      </c>
      <c r="L17" s="166">
        <v>1187.04</v>
      </c>
      <c r="M17" s="164">
        <v>1028.3499999999999</v>
      </c>
      <c r="N17" s="165">
        <v>187.83</v>
      </c>
      <c r="O17" s="165">
        <v>15</v>
      </c>
      <c r="P17" s="166">
        <v>1231.18</v>
      </c>
      <c r="Q17" s="164">
        <v>28</v>
      </c>
      <c r="R17" s="165">
        <v>922</v>
      </c>
      <c r="S17" s="165">
        <v>956.71</v>
      </c>
      <c r="T17" s="165">
        <v>163.44999999999999</v>
      </c>
      <c r="U17" s="165">
        <v>15</v>
      </c>
      <c r="V17" s="165">
        <v>0</v>
      </c>
      <c r="W17" s="192">
        <v>1135.1600000000001</v>
      </c>
      <c r="X17" s="201">
        <f>W17-L17</f>
        <v>-51.879999999999882</v>
      </c>
      <c r="Z17" s="204">
        <f>W17-P17</f>
        <v>-96.019999999999982</v>
      </c>
    </row>
    <row r="18" spans="1:26" ht="20.149999999999999" customHeight="1" x14ac:dyDescent="0.35">
      <c r="A18" s="107" t="s">
        <v>221</v>
      </c>
      <c r="B18" s="106" t="s">
        <v>221</v>
      </c>
      <c r="C18" s="131" t="s">
        <v>23</v>
      </c>
      <c r="D18" s="115" t="s">
        <v>222</v>
      </c>
      <c r="E18" s="121" t="s">
        <v>223</v>
      </c>
      <c r="F18" s="164">
        <v>39</v>
      </c>
      <c r="G18" s="165">
        <v>1206</v>
      </c>
      <c r="H18" s="165">
        <v>1500.21</v>
      </c>
      <c r="I18" s="165">
        <v>280.08</v>
      </c>
      <c r="J18" s="165">
        <v>14</v>
      </c>
      <c r="K18" s="165">
        <v>10</v>
      </c>
      <c r="L18" s="166">
        <v>1794.29</v>
      </c>
      <c r="M18" s="164">
        <v>1476.9</v>
      </c>
      <c r="N18" s="165">
        <v>304.39</v>
      </c>
      <c r="O18" s="165">
        <v>14</v>
      </c>
      <c r="P18" s="166">
        <v>1795.29</v>
      </c>
      <c r="Q18" s="164">
        <v>38</v>
      </c>
      <c r="R18" s="165">
        <v>1165</v>
      </c>
      <c r="S18" s="165">
        <v>1446.81</v>
      </c>
      <c r="T18" s="165">
        <v>284.11</v>
      </c>
      <c r="U18" s="165">
        <v>14</v>
      </c>
      <c r="V18" s="165">
        <v>6</v>
      </c>
      <c r="W18" s="192">
        <v>1744.92</v>
      </c>
      <c r="X18" s="201">
        <f>W18-L18</f>
        <v>-49.369999999999891</v>
      </c>
      <c r="Z18" s="204">
        <f>W18-P18</f>
        <v>-50.369999999999891</v>
      </c>
    </row>
    <row r="19" spans="1:26" ht="20.149999999999999" customHeight="1" x14ac:dyDescent="0.35">
      <c r="A19" s="107" t="s">
        <v>54</v>
      </c>
      <c r="B19" s="106" t="s">
        <v>54</v>
      </c>
      <c r="C19" s="131" t="s">
        <v>55</v>
      </c>
      <c r="D19" s="115" t="s">
        <v>56</v>
      </c>
      <c r="E19" s="121" t="s">
        <v>57</v>
      </c>
      <c r="F19" s="164">
        <v>32</v>
      </c>
      <c r="G19" s="165">
        <v>656</v>
      </c>
      <c r="H19" s="165">
        <v>1136.7200000000003</v>
      </c>
      <c r="I19" s="165">
        <v>209.99</v>
      </c>
      <c r="J19" s="165">
        <v>24</v>
      </c>
      <c r="K19" s="165">
        <v>6</v>
      </c>
      <c r="L19" s="166">
        <v>1370.7100000000003</v>
      </c>
      <c r="M19" s="164">
        <v>1145.7900000000002</v>
      </c>
      <c r="N19" s="165">
        <v>191.12</v>
      </c>
      <c r="O19" s="165">
        <v>24</v>
      </c>
      <c r="P19" s="166">
        <v>1360.9100000000003</v>
      </c>
      <c r="Q19" s="164">
        <v>32</v>
      </c>
      <c r="R19" s="165">
        <v>668</v>
      </c>
      <c r="S19" s="165">
        <v>1109.5</v>
      </c>
      <c r="T19" s="165">
        <v>195.05</v>
      </c>
      <c r="U19" s="165">
        <v>24</v>
      </c>
      <c r="V19" s="165">
        <v>6</v>
      </c>
      <c r="W19" s="192">
        <v>1328.55</v>
      </c>
      <c r="X19" s="201">
        <f>W19-L19</f>
        <v>-42.160000000000309</v>
      </c>
      <c r="Z19" s="204">
        <f>W19-P19</f>
        <v>-32.360000000000355</v>
      </c>
    </row>
    <row r="20" spans="1:26" ht="20.149999999999999" customHeight="1" x14ac:dyDescent="0.35">
      <c r="A20" s="107" t="s">
        <v>129</v>
      </c>
      <c r="B20" s="106" t="s">
        <v>129</v>
      </c>
      <c r="C20" s="131" t="s">
        <v>49</v>
      </c>
      <c r="D20" s="115" t="s">
        <v>130</v>
      </c>
      <c r="E20" s="121" t="s">
        <v>131</v>
      </c>
      <c r="F20" s="164">
        <v>20</v>
      </c>
      <c r="G20" s="165">
        <v>700</v>
      </c>
      <c r="H20" s="165">
        <v>691.68000000000006</v>
      </c>
      <c r="I20" s="165">
        <v>114.51</v>
      </c>
      <c r="J20" s="165">
        <v>12</v>
      </c>
      <c r="K20" s="165">
        <v>0</v>
      </c>
      <c r="L20" s="166">
        <v>818.19</v>
      </c>
      <c r="M20" s="164">
        <v>673.6</v>
      </c>
      <c r="N20" s="165">
        <v>133.09</v>
      </c>
      <c r="O20" s="165">
        <v>17.5</v>
      </c>
      <c r="P20" s="166">
        <v>824.19</v>
      </c>
      <c r="Q20" s="164">
        <v>19</v>
      </c>
      <c r="R20" s="165">
        <v>665</v>
      </c>
      <c r="S20" s="165">
        <v>647.43000000000006</v>
      </c>
      <c r="T20" s="165">
        <v>117.03</v>
      </c>
      <c r="U20" s="165">
        <v>12</v>
      </c>
      <c r="V20" s="165">
        <v>0</v>
      </c>
      <c r="W20" s="192">
        <v>776.46</v>
      </c>
      <c r="X20" s="201">
        <f>W20-L20</f>
        <v>-41.730000000000018</v>
      </c>
      <c r="Z20" s="204">
        <f>W20-P20</f>
        <v>-47.730000000000018</v>
      </c>
    </row>
    <row r="21" spans="1:26" ht="20.149999999999999" customHeight="1" x14ac:dyDescent="0.35">
      <c r="A21" s="107" t="s">
        <v>22</v>
      </c>
      <c r="B21" s="106" t="s">
        <v>22</v>
      </c>
      <c r="C21" s="131" t="s">
        <v>23</v>
      </c>
      <c r="D21" s="115" t="s">
        <v>24</v>
      </c>
      <c r="E21" s="121" t="s">
        <v>25</v>
      </c>
      <c r="F21" s="164">
        <v>19</v>
      </c>
      <c r="G21" s="165">
        <v>532</v>
      </c>
      <c r="H21" s="165">
        <v>810.75</v>
      </c>
      <c r="I21" s="165">
        <v>226.53</v>
      </c>
      <c r="J21" s="165">
        <v>17</v>
      </c>
      <c r="K21" s="165">
        <v>0</v>
      </c>
      <c r="L21" s="166">
        <v>1054.28</v>
      </c>
      <c r="M21" s="164">
        <v>845.7</v>
      </c>
      <c r="N21" s="165">
        <v>201.86</v>
      </c>
      <c r="O21" s="165">
        <v>14</v>
      </c>
      <c r="P21" s="166">
        <v>1061.56</v>
      </c>
      <c r="Q21" s="164">
        <v>19</v>
      </c>
      <c r="R21" s="165">
        <v>525</v>
      </c>
      <c r="S21" s="165">
        <v>792.37</v>
      </c>
      <c r="T21" s="165">
        <v>205.53</v>
      </c>
      <c r="U21" s="165">
        <v>17</v>
      </c>
      <c r="V21" s="165">
        <v>0</v>
      </c>
      <c r="W21" s="192">
        <v>1014.9</v>
      </c>
      <c r="X21" s="201">
        <f>W21-L21</f>
        <v>-39.379999999999995</v>
      </c>
      <c r="Z21" s="204">
        <f>W21-P21</f>
        <v>-46.659999999999968</v>
      </c>
    </row>
    <row r="22" spans="1:26" ht="20.149999999999999" customHeight="1" x14ac:dyDescent="0.35">
      <c r="A22" s="107" t="s">
        <v>94</v>
      </c>
      <c r="B22" s="106" t="s">
        <v>94</v>
      </c>
      <c r="C22" s="131" t="s">
        <v>49</v>
      </c>
      <c r="D22" s="115" t="s">
        <v>95</v>
      </c>
      <c r="E22" s="121" t="s">
        <v>96</v>
      </c>
      <c r="F22" s="164">
        <v>31</v>
      </c>
      <c r="G22" s="165">
        <v>1080</v>
      </c>
      <c r="H22" s="165">
        <v>1109.54</v>
      </c>
      <c r="I22" s="165">
        <v>153.02000000000001</v>
      </c>
      <c r="J22" s="165">
        <v>14</v>
      </c>
      <c r="K22" s="165">
        <v>0</v>
      </c>
      <c r="L22" s="166">
        <v>1276.56</v>
      </c>
      <c r="M22" s="164">
        <v>1076.7</v>
      </c>
      <c r="N22" s="165">
        <v>148.36000000000001</v>
      </c>
      <c r="O22" s="165">
        <v>14</v>
      </c>
      <c r="P22" s="166">
        <v>1239.06</v>
      </c>
      <c r="Q22" s="164">
        <v>30</v>
      </c>
      <c r="R22" s="165">
        <v>1045</v>
      </c>
      <c r="S22" s="165">
        <v>1075.9100000000001</v>
      </c>
      <c r="T22" s="165">
        <v>148.35</v>
      </c>
      <c r="U22" s="165">
        <v>14</v>
      </c>
      <c r="V22" s="165">
        <v>0</v>
      </c>
      <c r="W22" s="192">
        <v>1238.26</v>
      </c>
      <c r="X22" s="201">
        <f>W22-L22</f>
        <v>-38.299999999999955</v>
      </c>
      <c r="Z22" s="204">
        <f>W22-P22</f>
        <v>-0.79999999999995453</v>
      </c>
    </row>
    <row r="23" spans="1:26" ht="20.149999999999999" customHeight="1" x14ac:dyDescent="0.35">
      <c r="A23" s="107" t="s">
        <v>184</v>
      </c>
      <c r="B23" s="106" t="s">
        <v>184</v>
      </c>
      <c r="C23" s="131" t="s">
        <v>49</v>
      </c>
      <c r="D23" s="115" t="s">
        <v>185</v>
      </c>
      <c r="E23" s="121" t="s">
        <v>186</v>
      </c>
      <c r="F23" s="164">
        <v>24</v>
      </c>
      <c r="G23" s="165">
        <v>776</v>
      </c>
      <c r="H23" s="165">
        <v>914.82999999999993</v>
      </c>
      <c r="I23" s="165">
        <v>159.21</v>
      </c>
      <c r="J23" s="165">
        <v>12</v>
      </c>
      <c r="K23" s="165">
        <v>0</v>
      </c>
      <c r="L23" s="166">
        <v>1086.04</v>
      </c>
      <c r="M23" s="164">
        <v>885.59999999999991</v>
      </c>
      <c r="N23" s="165">
        <v>188.44</v>
      </c>
      <c r="O23" s="165">
        <v>12</v>
      </c>
      <c r="P23" s="166">
        <v>1086.04</v>
      </c>
      <c r="Q23" s="164">
        <v>23</v>
      </c>
      <c r="R23" s="165">
        <v>741</v>
      </c>
      <c r="S23" s="165">
        <v>869.72</v>
      </c>
      <c r="T23" s="165">
        <v>168.01</v>
      </c>
      <c r="U23" s="165">
        <v>12</v>
      </c>
      <c r="V23" s="165">
        <v>0</v>
      </c>
      <c r="W23" s="192">
        <v>1049.73</v>
      </c>
      <c r="X23" s="201">
        <f>W23-L23</f>
        <v>-36.309999999999945</v>
      </c>
      <c r="Z23" s="204">
        <f>W23-P23</f>
        <v>-36.309999999999945</v>
      </c>
    </row>
    <row r="24" spans="1:26" ht="20.149999999999999" customHeight="1" x14ac:dyDescent="0.35">
      <c r="A24" s="107" t="s">
        <v>18</v>
      </c>
      <c r="B24" s="106" t="s">
        <v>18</v>
      </c>
      <c r="C24" s="131" t="s">
        <v>19</v>
      </c>
      <c r="D24" s="115" t="s">
        <v>20</v>
      </c>
      <c r="E24" s="121" t="s">
        <v>21</v>
      </c>
      <c r="F24" s="164">
        <v>63</v>
      </c>
      <c r="G24" s="165">
        <v>1742</v>
      </c>
      <c r="H24" s="165">
        <v>2362.92</v>
      </c>
      <c r="I24" s="165">
        <v>351.78</v>
      </c>
      <c r="J24" s="165">
        <v>33</v>
      </c>
      <c r="K24" s="165">
        <v>0</v>
      </c>
      <c r="L24" s="166">
        <v>2747.7</v>
      </c>
      <c r="M24" s="164">
        <v>2392.65</v>
      </c>
      <c r="N24" s="165">
        <v>335.04999999999995</v>
      </c>
      <c r="O24" s="165">
        <v>33</v>
      </c>
      <c r="P24" s="166">
        <v>2760.7</v>
      </c>
      <c r="Q24" s="164">
        <v>63</v>
      </c>
      <c r="R24" s="165">
        <v>1748</v>
      </c>
      <c r="S24" s="165">
        <v>2342.6699999999996</v>
      </c>
      <c r="T24" s="165">
        <v>338.44</v>
      </c>
      <c r="U24" s="165">
        <v>33</v>
      </c>
      <c r="V24" s="165">
        <v>0</v>
      </c>
      <c r="W24" s="192">
        <v>2714.1099999999997</v>
      </c>
      <c r="X24" s="201">
        <f>W24-L24</f>
        <v>-33.590000000000146</v>
      </c>
      <c r="Z24" s="204">
        <f>W24-P24</f>
        <v>-46.590000000000146</v>
      </c>
    </row>
    <row r="25" spans="1:26" ht="20.149999999999999" customHeight="1" x14ac:dyDescent="0.35">
      <c r="A25" s="107" t="s">
        <v>141</v>
      </c>
      <c r="B25" s="106" t="s">
        <v>141</v>
      </c>
      <c r="C25" s="131" t="s">
        <v>30</v>
      </c>
      <c r="D25" s="115" t="s">
        <v>142</v>
      </c>
      <c r="E25" s="121" t="s">
        <v>143</v>
      </c>
      <c r="F25" s="164">
        <v>53</v>
      </c>
      <c r="G25" s="165">
        <v>1776</v>
      </c>
      <c r="H25" s="165">
        <v>1894.6399999999999</v>
      </c>
      <c r="I25" s="165">
        <v>337.42</v>
      </c>
      <c r="J25" s="165">
        <v>25</v>
      </c>
      <c r="K25" s="165">
        <v>0</v>
      </c>
      <c r="L25" s="166">
        <v>2257.06</v>
      </c>
      <c r="M25" s="164">
        <v>1912.6</v>
      </c>
      <c r="N25" s="165">
        <v>346.21000000000004</v>
      </c>
      <c r="O25" s="165">
        <v>25</v>
      </c>
      <c r="P25" s="166">
        <v>2283.81</v>
      </c>
      <c r="Q25" s="164">
        <v>52</v>
      </c>
      <c r="R25" s="165">
        <v>1725</v>
      </c>
      <c r="S25" s="165">
        <v>1863.87</v>
      </c>
      <c r="T25" s="165">
        <v>334.75</v>
      </c>
      <c r="U25" s="165">
        <v>25</v>
      </c>
      <c r="V25" s="165">
        <v>0</v>
      </c>
      <c r="W25" s="192">
        <v>2223.62</v>
      </c>
      <c r="X25" s="201">
        <f>W25-L25</f>
        <v>-33.440000000000055</v>
      </c>
      <c r="Z25" s="204">
        <f>W25-P25</f>
        <v>-60.190000000000055</v>
      </c>
    </row>
    <row r="26" spans="1:26" ht="20.149999999999999" customHeight="1" x14ac:dyDescent="0.35">
      <c r="A26" s="107" t="s">
        <v>221</v>
      </c>
      <c r="B26" s="106" t="s">
        <v>224</v>
      </c>
      <c r="C26" s="131" t="s">
        <v>27</v>
      </c>
      <c r="D26" s="115" t="s">
        <v>225</v>
      </c>
      <c r="E26" s="121" t="s">
        <v>223</v>
      </c>
      <c r="F26" s="164">
        <v>20</v>
      </c>
      <c r="G26" s="165">
        <v>486</v>
      </c>
      <c r="H26" s="165">
        <v>806.42</v>
      </c>
      <c r="I26" s="165">
        <v>105.58</v>
      </c>
      <c r="J26" s="165">
        <v>18</v>
      </c>
      <c r="K26" s="165">
        <v>0</v>
      </c>
      <c r="L26" s="166">
        <v>930</v>
      </c>
      <c r="M26" s="164">
        <v>769.5</v>
      </c>
      <c r="N26" s="165">
        <v>124.7</v>
      </c>
      <c r="O26" s="165">
        <v>18</v>
      </c>
      <c r="P26" s="166">
        <v>912.2</v>
      </c>
      <c r="Q26" s="164">
        <v>20</v>
      </c>
      <c r="R26" s="165">
        <v>474</v>
      </c>
      <c r="S26" s="165">
        <v>767.87</v>
      </c>
      <c r="T26" s="165">
        <v>112.39</v>
      </c>
      <c r="U26" s="165">
        <v>18</v>
      </c>
      <c r="V26" s="165">
        <v>4</v>
      </c>
      <c r="W26" s="192">
        <v>898.26</v>
      </c>
      <c r="X26" s="201">
        <f>W26-L26</f>
        <v>-31.740000000000009</v>
      </c>
      <c r="Z26" s="204">
        <f>W26-P26</f>
        <v>-13.940000000000055</v>
      </c>
    </row>
    <row r="27" spans="1:26" ht="20.149999999999999" customHeight="1" x14ac:dyDescent="0.35">
      <c r="A27" s="107" t="s">
        <v>116</v>
      </c>
      <c r="B27" s="106" t="s">
        <v>116</v>
      </c>
      <c r="C27" s="131" t="s">
        <v>49</v>
      </c>
      <c r="D27" s="115" t="s">
        <v>117</v>
      </c>
      <c r="E27" s="121" t="s">
        <v>118</v>
      </c>
      <c r="F27" s="164">
        <v>36</v>
      </c>
      <c r="G27" s="165">
        <v>1192</v>
      </c>
      <c r="H27" s="165">
        <v>1304.6400000000001</v>
      </c>
      <c r="I27" s="165">
        <v>196.5</v>
      </c>
      <c r="J27" s="165">
        <v>16</v>
      </c>
      <c r="K27" s="165">
        <v>0</v>
      </c>
      <c r="L27" s="166">
        <v>1517.14</v>
      </c>
      <c r="M27" s="164">
        <v>1297.3800000000001</v>
      </c>
      <c r="N27" s="165">
        <v>217.66</v>
      </c>
      <c r="O27" s="165">
        <v>16</v>
      </c>
      <c r="P27" s="166">
        <v>1531.0400000000002</v>
      </c>
      <c r="Q27" s="164">
        <v>36</v>
      </c>
      <c r="R27" s="165">
        <v>1184</v>
      </c>
      <c r="S27" s="165">
        <v>1268.21</v>
      </c>
      <c r="T27" s="165">
        <v>201.87</v>
      </c>
      <c r="U27" s="165">
        <v>16</v>
      </c>
      <c r="V27" s="165">
        <v>0</v>
      </c>
      <c r="W27" s="192">
        <v>1486.08</v>
      </c>
      <c r="X27" s="201">
        <f>W27-L27</f>
        <v>-31.060000000000173</v>
      </c>
      <c r="Z27" s="204">
        <f>W27-P27</f>
        <v>-44.960000000000264</v>
      </c>
    </row>
    <row r="28" spans="1:26" ht="20.149999999999999" customHeight="1" x14ac:dyDescent="0.35">
      <c r="A28" s="107" t="s">
        <v>33</v>
      </c>
      <c r="B28" s="106" t="s">
        <v>33</v>
      </c>
      <c r="C28" s="131" t="s">
        <v>34</v>
      </c>
      <c r="D28" s="115" t="s">
        <v>35</v>
      </c>
      <c r="E28" s="121" t="s">
        <v>32</v>
      </c>
      <c r="F28" s="164">
        <v>37</v>
      </c>
      <c r="G28" s="165">
        <v>1342</v>
      </c>
      <c r="H28" s="165">
        <v>1238.8600000000001</v>
      </c>
      <c r="I28" s="165">
        <v>239.17</v>
      </c>
      <c r="J28" s="165">
        <v>15</v>
      </c>
      <c r="K28" s="165">
        <v>0</v>
      </c>
      <c r="L28" s="166">
        <v>1493.0300000000002</v>
      </c>
      <c r="M28" s="164">
        <v>1281.6000000000001</v>
      </c>
      <c r="N28" s="165">
        <v>198.43</v>
      </c>
      <c r="O28" s="165">
        <v>15</v>
      </c>
      <c r="P28" s="166">
        <v>1495.0300000000002</v>
      </c>
      <c r="Q28" s="164">
        <v>37</v>
      </c>
      <c r="R28" s="165">
        <v>1342</v>
      </c>
      <c r="S28" s="165">
        <v>1242.21</v>
      </c>
      <c r="T28" s="165">
        <v>215.72</v>
      </c>
      <c r="U28" s="165">
        <v>15</v>
      </c>
      <c r="V28" s="165">
        <v>0</v>
      </c>
      <c r="W28" s="192">
        <v>1472.93</v>
      </c>
      <c r="X28" s="201">
        <f>W28-L28</f>
        <v>-20.100000000000136</v>
      </c>
      <c r="Z28" s="204">
        <f>W28-P28</f>
        <v>-22.100000000000136</v>
      </c>
    </row>
    <row r="29" spans="1:26" ht="20.149999999999999" customHeight="1" x14ac:dyDescent="0.35">
      <c r="A29" s="107" t="s">
        <v>48</v>
      </c>
      <c r="B29" s="106" t="s">
        <v>48</v>
      </c>
      <c r="C29" s="131" t="s">
        <v>49</v>
      </c>
      <c r="D29" s="115" t="s">
        <v>50</v>
      </c>
      <c r="E29" s="121" t="s">
        <v>51</v>
      </c>
      <c r="F29" s="164">
        <v>24</v>
      </c>
      <c r="G29" s="165">
        <v>770</v>
      </c>
      <c r="H29" s="165">
        <v>820.22</v>
      </c>
      <c r="I29" s="165">
        <v>128.38</v>
      </c>
      <c r="J29" s="165">
        <v>15.75</v>
      </c>
      <c r="K29" s="165">
        <v>0</v>
      </c>
      <c r="L29" s="166">
        <v>964.35</v>
      </c>
      <c r="M29" s="164">
        <v>846.80000000000007</v>
      </c>
      <c r="N29" s="165">
        <v>103.8</v>
      </c>
      <c r="O29" s="165">
        <v>15.75</v>
      </c>
      <c r="P29" s="166">
        <v>966.35</v>
      </c>
      <c r="Q29" s="164">
        <v>24</v>
      </c>
      <c r="R29" s="165">
        <v>785</v>
      </c>
      <c r="S29" s="165">
        <v>815.32</v>
      </c>
      <c r="T29" s="165">
        <v>113.62</v>
      </c>
      <c r="U29" s="165">
        <v>15.75</v>
      </c>
      <c r="V29" s="165">
        <v>0</v>
      </c>
      <c r="W29" s="192">
        <v>944.69</v>
      </c>
      <c r="X29" s="201">
        <f>W29-L29</f>
        <v>-19.659999999999968</v>
      </c>
      <c r="Z29" s="204">
        <f>W29-P29</f>
        <v>-21.659999999999968</v>
      </c>
    </row>
    <row r="30" spans="1:26" ht="20.149999999999999" customHeight="1" x14ac:dyDescent="0.35">
      <c r="A30" s="107" t="s">
        <v>175</v>
      </c>
      <c r="B30" s="106" t="s">
        <v>175</v>
      </c>
      <c r="C30" s="131" t="s">
        <v>81</v>
      </c>
      <c r="D30" s="115" t="s">
        <v>176</v>
      </c>
      <c r="E30" s="121" t="s">
        <v>177</v>
      </c>
      <c r="F30" s="164">
        <v>28</v>
      </c>
      <c r="G30" s="165">
        <v>633</v>
      </c>
      <c r="H30" s="165">
        <v>1093.1099999999999</v>
      </c>
      <c r="I30" s="165">
        <v>188.31</v>
      </c>
      <c r="J30" s="165">
        <v>20</v>
      </c>
      <c r="K30" s="165">
        <v>9</v>
      </c>
      <c r="L30" s="166">
        <v>1301.4199999999998</v>
      </c>
      <c r="M30" s="164">
        <v>1083</v>
      </c>
      <c r="N30" s="165">
        <v>185.22</v>
      </c>
      <c r="O30" s="165">
        <v>20</v>
      </c>
      <c r="P30" s="166">
        <v>1288.2199999999998</v>
      </c>
      <c r="Q30" s="164">
        <v>28</v>
      </c>
      <c r="R30" s="165">
        <v>618</v>
      </c>
      <c r="S30" s="165">
        <v>1078.01</v>
      </c>
      <c r="T30" s="165">
        <v>185.07</v>
      </c>
      <c r="U30" s="165">
        <v>20</v>
      </c>
      <c r="V30" s="165">
        <v>9</v>
      </c>
      <c r="W30" s="192">
        <v>1283.08</v>
      </c>
      <c r="X30" s="201">
        <f>W30-L30</f>
        <v>-18.339999999999918</v>
      </c>
      <c r="Z30" s="204">
        <f>W30-P30</f>
        <v>-5.1399999999998727</v>
      </c>
    </row>
    <row r="31" spans="1:26" ht="20.149999999999999" customHeight="1" x14ac:dyDescent="0.35">
      <c r="A31" s="107" t="s">
        <v>200</v>
      </c>
      <c r="B31" s="106" t="s">
        <v>200</v>
      </c>
      <c r="C31" s="131" t="s">
        <v>30</v>
      </c>
      <c r="D31" s="115" t="s">
        <v>201</v>
      </c>
      <c r="E31" s="121" t="s">
        <v>202</v>
      </c>
      <c r="F31" s="164">
        <v>38</v>
      </c>
      <c r="G31" s="165">
        <v>1269</v>
      </c>
      <c r="H31" s="165">
        <v>1363.81</v>
      </c>
      <c r="I31" s="165">
        <v>211.51</v>
      </c>
      <c r="J31" s="165">
        <v>16</v>
      </c>
      <c r="K31" s="165">
        <v>0</v>
      </c>
      <c r="L31" s="166">
        <v>1591.32</v>
      </c>
      <c r="M31" s="164">
        <v>1409.1499999999999</v>
      </c>
      <c r="N31" s="165">
        <v>186.17</v>
      </c>
      <c r="O31" s="165">
        <v>12</v>
      </c>
      <c r="P31" s="166">
        <v>1607.32</v>
      </c>
      <c r="Q31" s="164">
        <v>37</v>
      </c>
      <c r="R31" s="165">
        <v>1240</v>
      </c>
      <c r="S31" s="165">
        <v>1364.1100000000001</v>
      </c>
      <c r="T31" s="165">
        <v>196.03</v>
      </c>
      <c r="U31" s="165">
        <v>16</v>
      </c>
      <c r="V31" s="165">
        <v>0</v>
      </c>
      <c r="W31" s="192">
        <v>1576.14</v>
      </c>
      <c r="X31" s="201">
        <f>W31-L31</f>
        <v>-15.179999999999836</v>
      </c>
      <c r="Z31" s="204">
        <f>W31-P31</f>
        <v>-31.179999999999836</v>
      </c>
    </row>
    <row r="32" spans="1:26" ht="20.149999999999999" customHeight="1" x14ac:dyDescent="0.35">
      <c r="A32" s="107" t="s">
        <v>64</v>
      </c>
      <c r="B32" s="106" t="s">
        <v>64</v>
      </c>
      <c r="C32" s="131" t="s">
        <v>23</v>
      </c>
      <c r="D32" s="115" t="s">
        <v>65</v>
      </c>
      <c r="E32" s="121" t="s">
        <v>66</v>
      </c>
      <c r="F32" s="164">
        <v>42</v>
      </c>
      <c r="G32" s="165">
        <v>1314</v>
      </c>
      <c r="H32" s="165">
        <v>1488.98</v>
      </c>
      <c r="I32" s="165">
        <v>244.46</v>
      </c>
      <c r="J32" s="165">
        <v>17</v>
      </c>
      <c r="K32" s="165">
        <v>0</v>
      </c>
      <c r="L32" s="166">
        <v>1750.44</v>
      </c>
      <c r="M32" s="164">
        <v>1403.2</v>
      </c>
      <c r="N32" s="165">
        <v>324.24</v>
      </c>
      <c r="O32" s="165">
        <v>29</v>
      </c>
      <c r="P32" s="166">
        <v>1756.44</v>
      </c>
      <c r="Q32" s="164">
        <v>42</v>
      </c>
      <c r="R32" s="165">
        <v>1320</v>
      </c>
      <c r="S32" s="165">
        <v>1441.02</v>
      </c>
      <c r="T32" s="165">
        <v>282.13</v>
      </c>
      <c r="U32" s="165">
        <v>17</v>
      </c>
      <c r="V32" s="165">
        <v>0</v>
      </c>
      <c r="W32" s="192">
        <v>1740.15</v>
      </c>
      <c r="X32" s="201">
        <f>W32-L32</f>
        <v>-10.289999999999964</v>
      </c>
      <c r="Z32" s="204">
        <f>W32-P32</f>
        <v>-16.289999999999964</v>
      </c>
    </row>
    <row r="33" spans="1:26" ht="20.149999999999999" customHeight="1" x14ac:dyDescent="0.35">
      <c r="A33" s="107" t="s">
        <v>43</v>
      </c>
      <c r="B33" s="106" t="s">
        <v>43</v>
      </c>
      <c r="C33" s="131" t="s">
        <v>23</v>
      </c>
      <c r="D33" s="115" t="s">
        <v>44</v>
      </c>
      <c r="E33" s="121" t="s">
        <v>45</v>
      </c>
      <c r="F33" s="164">
        <v>25</v>
      </c>
      <c r="G33" s="165">
        <v>853</v>
      </c>
      <c r="H33" s="165">
        <v>903.23</v>
      </c>
      <c r="I33" s="165">
        <v>91.31</v>
      </c>
      <c r="J33" s="165">
        <v>20</v>
      </c>
      <c r="K33" s="165">
        <v>0</v>
      </c>
      <c r="L33" s="166">
        <v>1014.54</v>
      </c>
      <c r="M33" s="164">
        <v>890.9</v>
      </c>
      <c r="N33" s="165">
        <v>112.94</v>
      </c>
      <c r="O33" s="165">
        <v>13.25</v>
      </c>
      <c r="P33" s="166">
        <v>1017.0899999999999</v>
      </c>
      <c r="Q33" s="164">
        <v>25</v>
      </c>
      <c r="R33" s="165">
        <v>842</v>
      </c>
      <c r="S33" s="165">
        <v>883.31</v>
      </c>
      <c r="T33" s="165">
        <v>100.95</v>
      </c>
      <c r="U33" s="165">
        <v>20</v>
      </c>
      <c r="V33" s="165">
        <v>0</v>
      </c>
      <c r="W33" s="192">
        <v>1004.26</v>
      </c>
      <c r="X33" s="201">
        <f>W33-L33</f>
        <v>-10.279999999999973</v>
      </c>
      <c r="Z33" s="204">
        <f>W33-P33</f>
        <v>-12.829999999999927</v>
      </c>
    </row>
    <row r="34" spans="1:26" ht="20.149999999999999" customHeight="1" x14ac:dyDescent="0.35">
      <c r="A34" s="107" t="s">
        <v>73</v>
      </c>
      <c r="B34" s="106" t="s">
        <v>73</v>
      </c>
      <c r="C34" s="131" t="s">
        <v>23</v>
      </c>
      <c r="D34" s="115" t="s">
        <v>74</v>
      </c>
      <c r="E34" s="121" t="s">
        <v>51</v>
      </c>
      <c r="F34" s="164">
        <v>20</v>
      </c>
      <c r="G34" s="165">
        <v>581</v>
      </c>
      <c r="H34" s="165">
        <v>800.28</v>
      </c>
      <c r="I34" s="165">
        <v>113.28</v>
      </c>
      <c r="J34" s="165">
        <v>17.5</v>
      </c>
      <c r="K34" s="165">
        <v>0</v>
      </c>
      <c r="L34" s="166">
        <v>931.06</v>
      </c>
      <c r="M34" s="164">
        <v>794.15</v>
      </c>
      <c r="N34" s="165">
        <v>179.41</v>
      </c>
      <c r="O34" s="165">
        <v>17.5</v>
      </c>
      <c r="P34" s="166">
        <v>991.06</v>
      </c>
      <c r="Q34" s="164">
        <v>21</v>
      </c>
      <c r="R34" s="165">
        <v>597</v>
      </c>
      <c r="S34" s="165">
        <v>765.15</v>
      </c>
      <c r="T34" s="165">
        <v>139.58000000000001</v>
      </c>
      <c r="U34" s="165">
        <v>17.5</v>
      </c>
      <c r="V34" s="165">
        <v>0</v>
      </c>
      <c r="W34" s="192">
        <v>922.23</v>
      </c>
      <c r="X34" s="201">
        <f>W34-L34</f>
        <v>-8.8299999999999272</v>
      </c>
      <c r="Z34" s="204">
        <f>W34-P34</f>
        <v>-68.829999999999927</v>
      </c>
    </row>
    <row r="35" spans="1:26" ht="20.149999999999999" customHeight="1" x14ac:dyDescent="0.35">
      <c r="A35" s="107" t="s">
        <v>229</v>
      </c>
      <c r="B35" s="106" t="s">
        <v>229</v>
      </c>
      <c r="C35" s="131" t="s">
        <v>23</v>
      </c>
      <c r="D35" s="115" t="s">
        <v>232</v>
      </c>
      <c r="E35" s="121" t="s">
        <v>223</v>
      </c>
      <c r="F35" s="164">
        <v>6</v>
      </c>
      <c r="G35" s="165">
        <v>531</v>
      </c>
      <c r="H35" s="165">
        <v>225.04000000000002</v>
      </c>
      <c r="I35" s="165">
        <v>55.55</v>
      </c>
      <c r="J35" s="165">
        <v>7</v>
      </c>
      <c r="K35" s="165">
        <v>9</v>
      </c>
      <c r="L35" s="166">
        <v>287.59000000000003</v>
      </c>
      <c r="M35" s="164">
        <v>234.90000000000003</v>
      </c>
      <c r="N35" s="165">
        <v>45.69</v>
      </c>
      <c r="O35" s="165">
        <v>7</v>
      </c>
      <c r="P35" s="166">
        <v>287.59000000000003</v>
      </c>
      <c r="Q35" s="164">
        <v>6</v>
      </c>
      <c r="R35" s="165">
        <v>189</v>
      </c>
      <c r="S35" s="165">
        <v>223.96</v>
      </c>
      <c r="T35" s="165">
        <v>49.34</v>
      </c>
      <c r="U35" s="165">
        <v>7</v>
      </c>
      <c r="V35" s="165">
        <v>2</v>
      </c>
      <c r="W35" s="192">
        <v>280.3</v>
      </c>
      <c r="X35" s="201">
        <f>W35-L35</f>
        <v>-7.2900000000000205</v>
      </c>
      <c r="Z35" s="204">
        <f>W35-P35</f>
        <v>-7.2900000000000205</v>
      </c>
    </row>
    <row r="36" spans="1:26" ht="20.149999999999999" customHeight="1" x14ac:dyDescent="0.35">
      <c r="A36" s="107" t="s">
        <v>211</v>
      </c>
      <c r="B36" s="106" t="s">
        <v>211</v>
      </c>
      <c r="C36" s="131" t="s">
        <v>49</v>
      </c>
      <c r="D36" s="115" t="s">
        <v>212</v>
      </c>
      <c r="E36" s="121" t="s">
        <v>213</v>
      </c>
      <c r="F36" s="164">
        <v>44</v>
      </c>
      <c r="G36" s="165">
        <v>1349</v>
      </c>
      <c r="H36" s="165">
        <v>1544.8200000000002</v>
      </c>
      <c r="I36" s="165">
        <v>270.32</v>
      </c>
      <c r="J36" s="165">
        <v>19</v>
      </c>
      <c r="K36" s="165">
        <v>0</v>
      </c>
      <c r="L36" s="166">
        <v>1834.14</v>
      </c>
      <c r="M36" s="164">
        <v>1557.6100000000001</v>
      </c>
      <c r="N36" s="165">
        <v>282.02999999999997</v>
      </c>
      <c r="O36" s="165">
        <v>23</v>
      </c>
      <c r="P36" s="166">
        <v>1862.64</v>
      </c>
      <c r="Q36" s="164">
        <v>44</v>
      </c>
      <c r="R36" s="165">
        <v>1335</v>
      </c>
      <c r="S36" s="165">
        <v>1535.49</v>
      </c>
      <c r="T36" s="165">
        <v>273.02999999999997</v>
      </c>
      <c r="U36" s="165">
        <v>19</v>
      </c>
      <c r="V36" s="165">
        <v>0</v>
      </c>
      <c r="W36" s="192">
        <v>1827.52</v>
      </c>
      <c r="X36" s="201">
        <f>W36-L36</f>
        <v>-6.6200000000001182</v>
      </c>
      <c r="Z36" s="204">
        <f>W36-P36</f>
        <v>-35.120000000000118</v>
      </c>
    </row>
    <row r="37" spans="1:26" ht="20.149999999999999" customHeight="1" x14ac:dyDescent="0.35">
      <c r="A37" s="107" t="s">
        <v>84</v>
      </c>
      <c r="B37" s="106" t="s">
        <v>84</v>
      </c>
      <c r="C37" s="131" t="s">
        <v>30</v>
      </c>
      <c r="D37" s="115" t="s">
        <v>85</v>
      </c>
      <c r="E37" s="121" t="s">
        <v>83</v>
      </c>
      <c r="F37" s="164">
        <v>27</v>
      </c>
      <c r="G37" s="165">
        <v>907</v>
      </c>
      <c r="H37" s="165">
        <v>980.32</v>
      </c>
      <c r="I37" s="165">
        <v>144.62</v>
      </c>
      <c r="J37" s="165">
        <v>11</v>
      </c>
      <c r="K37" s="165">
        <v>0</v>
      </c>
      <c r="L37" s="166">
        <v>1135.94</v>
      </c>
      <c r="M37" s="164">
        <v>953.7</v>
      </c>
      <c r="N37" s="165">
        <v>172.24</v>
      </c>
      <c r="O37" s="165">
        <v>11</v>
      </c>
      <c r="P37" s="166">
        <v>1136.94</v>
      </c>
      <c r="Q37" s="164">
        <v>27</v>
      </c>
      <c r="R37" s="165">
        <v>907</v>
      </c>
      <c r="S37" s="165">
        <v>962.15</v>
      </c>
      <c r="T37" s="165">
        <v>157.63</v>
      </c>
      <c r="U37" s="165">
        <v>11</v>
      </c>
      <c r="V37" s="165">
        <v>0</v>
      </c>
      <c r="W37" s="192">
        <v>1130.78</v>
      </c>
      <c r="X37" s="201">
        <f>W37-L37</f>
        <v>-5.1600000000000819</v>
      </c>
      <c r="Z37" s="204">
        <f>W37-P37</f>
        <v>-6.1600000000000819</v>
      </c>
    </row>
    <row r="38" spans="1:26" ht="20.149999999999999" customHeight="1" x14ac:dyDescent="0.35">
      <c r="A38" s="107" t="s">
        <v>89</v>
      </c>
      <c r="B38" s="106" t="s">
        <v>92</v>
      </c>
      <c r="C38" s="131" t="s">
        <v>59</v>
      </c>
      <c r="D38" s="115" t="s">
        <v>93</v>
      </c>
      <c r="E38" s="121" t="s">
        <v>91</v>
      </c>
      <c r="F38" s="164">
        <v>4</v>
      </c>
      <c r="G38" s="165">
        <v>102</v>
      </c>
      <c r="H38" s="165">
        <v>155.63999999999999</v>
      </c>
      <c r="I38" s="165">
        <v>8.09</v>
      </c>
      <c r="J38" s="165">
        <v>6</v>
      </c>
      <c r="K38" s="165">
        <v>0</v>
      </c>
      <c r="L38" s="166">
        <v>169.73</v>
      </c>
      <c r="M38" s="164">
        <v>148.5</v>
      </c>
      <c r="N38" s="165">
        <v>28.73</v>
      </c>
      <c r="O38" s="165">
        <v>0</v>
      </c>
      <c r="P38" s="166">
        <v>177.23</v>
      </c>
      <c r="Q38" s="164">
        <v>4</v>
      </c>
      <c r="R38" s="165">
        <v>106</v>
      </c>
      <c r="S38" s="165">
        <v>141.95999999999998</v>
      </c>
      <c r="T38" s="165">
        <v>17.34</v>
      </c>
      <c r="U38" s="165">
        <v>6</v>
      </c>
      <c r="V38" s="165">
        <v>1</v>
      </c>
      <c r="W38" s="192">
        <v>165.29999999999998</v>
      </c>
      <c r="X38" s="201">
        <f>W38-L38</f>
        <v>-4.4300000000000068</v>
      </c>
      <c r="Z38" s="204">
        <f>W38-P38</f>
        <v>-11.930000000000007</v>
      </c>
    </row>
    <row r="39" spans="1:26" ht="20.149999999999999" customHeight="1" x14ac:dyDescent="0.35">
      <c r="A39" s="107" t="s">
        <v>36</v>
      </c>
      <c r="B39" s="106" t="s">
        <v>36</v>
      </c>
      <c r="C39" s="131" t="s">
        <v>30</v>
      </c>
      <c r="D39" s="115" t="s">
        <v>37</v>
      </c>
      <c r="E39" s="121" t="s">
        <v>38</v>
      </c>
      <c r="F39" s="164">
        <v>29</v>
      </c>
      <c r="G39" s="165">
        <v>1001</v>
      </c>
      <c r="H39" s="165">
        <v>1001.9</v>
      </c>
      <c r="I39" s="165">
        <v>179.4</v>
      </c>
      <c r="J39" s="165">
        <v>14</v>
      </c>
      <c r="K39" s="165">
        <v>2</v>
      </c>
      <c r="L39" s="166">
        <v>1195.3</v>
      </c>
      <c r="M39" s="164">
        <v>1018.3</v>
      </c>
      <c r="N39" s="165">
        <v>164</v>
      </c>
      <c r="O39" s="165">
        <v>14</v>
      </c>
      <c r="P39" s="166">
        <v>1196.3</v>
      </c>
      <c r="Q39" s="164">
        <v>8</v>
      </c>
      <c r="R39" s="165">
        <v>272</v>
      </c>
      <c r="S39" s="165">
        <v>1006.1700000000001</v>
      </c>
      <c r="T39" s="165">
        <v>171.04</v>
      </c>
      <c r="U39" s="165">
        <v>14</v>
      </c>
      <c r="V39" s="165">
        <v>2</v>
      </c>
      <c r="W39" s="192">
        <v>1191.21</v>
      </c>
      <c r="X39" s="201">
        <f>W39-L39</f>
        <v>-4.0899999999999181</v>
      </c>
      <c r="Z39" s="204">
        <f>W39-P39</f>
        <v>-5.0899999999999181</v>
      </c>
    </row>
    <row r="40" spans="1:26" ht="20.149999999999999" customHeight="1" x14ac:dyDescent="0.35">
      <c r="A40" s="107" t="s">
        <v>129</v>
      </c>
      <c r="B40" s="106" t="s">
        <v>132</v>
      </c>
      <c r="C40" s="131" t="s">
        <v>27</v>
      </c>
      <c r="D40" s="115" t="s">
        <v>133</v>
      </c>
      <c r="E40" s="121" t="s">
        <v>131</v>
      </c>
      <c r="F40" s="164">
        <v>8</v>
      </c>
      <c r="G40" s="165">
        <v>198</v>
      </c>
      <c r="H40" s="165">
        <v>333.17999999999995</v>
      </c>
      <c r="I40" s="165">
        <v>36.590000000000003</v>
      </c>
      <c r="J40" s="165">
        <v>1</v>
      </c>
      <c r="K40" s="165">
        <v>0</v>
      </c>
      <c r="L40" s="166">
        <v>370.77</v>
      </c>
      <c r="M40" s="164">
        <v>314.39999999999998</v>
      </c>
      <c r="N40" s="165">
        <v>51.370000000000005</v>
      </c>
      <c r="O40" s="165">
        <v>1</v>
      </c>
      <c r="P40" s="166">
        <v>366.77</v>
      </c>
      <c r="Q40" s="164">
        <v>8</v>
      </c>
      <c r="R40" s="165">
        <v>192</v>
      </c>
      <c r="S40" s="165">
        <v>322.48</v>
      </c>
      <c r="T40" s="165">
        <v>43.85</v>
      </c>
      <c r="U40" s="165">
        <v>1</v>
      </c>
      <c r="V40" s="165">
        <v>0</v>
      </c>
      <c r="W40" s="192">
        <v>367.33000000000004</v>
      </c>
      <c r="X40" s="201">
        <f>W40-L40</f>
        <v>-3.4399999999999409</v>
      </c>
      <c r="Z40" s="204">
        <f>W40-P40</f>
        <v>0.56000000000005912</v>
      </c>
    </row>
    <row r="41" spans="1:26" ht="20.149999999999999" customHeight="1" x14ac:dyDescent="0.35">
      <c r="A41" s="107" t="s">
        <v>124</v>
      </c>
      <c r="B41" s="106" t="s">
        <v>125</v>
      </c>
      <c r="C41" s="131" t="s">
        <v>27</v>
      </c>
      <c r="D41" s="115" t="s">
        <v>126</v>
      </c>
      <c r="E41" s="121" t="s">
        <v>127</v>
      </c>
      <c r="F41" s="164">
        <v>14</v>
      </c>
      <c r="G41" s="165">
        <v>339</v>
      </c>
      <c r="H41" s="165">
        <v>571.14</v>
      </c>
      <c r="I41" s="165">
        <v>70.150000000000006</v>
      </c>
      <c r="J41" s="165">
        <v>7</v>
      </c>
      <c r="K41" s="165">
        <v>0</v>
      </c>
      <c r="L41" s="166">
        <v>648.29</v>
      </c>
      <c r="M41" s="164">
        <v>579.4</v>
      </c>
      <c r="N41" s="165">
        <v>71.890000000000015</v>
      </c>
      <c r="O41" s="165">
        <v>11.25</v>
      </c>
      <c r="P41" s="166">
        <v>662.54</v>
      </c>
      <c r="Q41" s="164">
        <v>14</v>
      </c>
      <c r="R41" s="165">
        <v>339</v>
      </c>
      <c r="S41" s="165">
        <v>569.08000000000004</v>
      </c>
      <c r="T41" s="165">
        <v>70.010000000000005</v>
      </c>
      <c r="U41" s="165">
        <v>7</v>
      </c>
      <c r="V41" s="165">
        <v>0</v>
      </c>
      <c r="W41" s="192">
        <v>646.09</v>
      </c>
      <c r="X41" s="201">
        <f>W41-L41</f>
        <v>-2.1999999999999318</v>
      </c>
      <c r="Z41" s="204">
        <f>W41-P41</f>
        <v>-16.449999999999932</v>
      </c>
    </row>
    <row r="42" spans="1:26" ht="20.149999999999999" customHeight="1" x14ac:dyDescent="0.35">
      <c r="A42" s="107" t="s">
        <v>54</v>
      </c>
      <c r="B42" s="106" t="s">
        <v>58</v>
      </c>
      <c r="C42" s="131" t="s">
        <v>59</v>
      </c>
      <c r="D42" s="115" t="s">
        <v>60</v>
      </c>
      <c r="E42" s="121" t="s">
        <v>57</v>
      </c>
      <c r="F42" s="164">
        <v>3</v>
      </c>
      <c r="G42" s="165">
        <v>63</v>
      </c>
      <c r="H42" s="165">
        <v>118.2</v>
      </c>
      <c r="I42" s="165">
        <v>11.52</v>
      </c>
      <c r="J42" s="165">
        <v>2</v>
      </c>
      <c r="K42" s="165">
        <v>0</v>
      </c>
      <c r="L42" s="166">
        <v>131.72</v>
      </c>
      <c r="M42" s="164">
        <v>114.41</v>
      </c>
      <c r="N42" s="165">
        <v>16.309999999999999</v>
      </c>
      <c r="O42" s="165">
        <v>2</v>
      </c>
      <c r="P42" s="166">
        <v>132.72</v>
      </c>
      <c r="Q42" s="164">
        <v>3</v>
      </c>
      <c r="R42" s="165">
        <v>65</v>
      </c>
      <c r="S42" s="165">
        <v>114.15</v>
      </c>
      <c r="T42" s="165">
        <v>13.65</v>
      </c>
      <c r="U42" s="165">
        <v>2</v>
      </c>
      <c r="V42" s="165">
        <v>0</v>
      </c>
      <c r="W42" s="192">
        <v>129.80000000000001</v>
      </c>
      <c r="X42" s="201">
        <f>W42-L42</f>
        <v>-1.9199999999999875</v>
      </c>
      <c r="Z42" s="204">
        <f>W42-P42</f>
        <v>-2.9199999999999875</v>
      </c>
    </row>
    <row r="43" spans="1:26" ht="20.149999999999999" customHeight="1" x14ac:dyDescent="0.35">
      <c r="A43" s="107" t="s">
        <v>48</v>
      </c>
      <c r="B43" s="106" t="s">
        <v>52</v>
      </c>
      <c r="C43" s="131" t="s">
        <v>27</v>
      </c>
      <c r="D43" s="115" t="s">
        <v>53</v>
      </c>
      <c r="E43" s="121" t="s">
        <v>51</v>
      </c>
      <c r="F43" s="164">
        <v>8</v>
      </c>
      <c r="G43" s="165">
        <v>180</v>
      </c>
      <c r="H43" s="165">
        <v>311.79999999999995</v>
      </c>
      <c r="I43" s="165">
        <v>50.16</v>
      </c>
      <c r="J43" s="165">
        <v>2.25</v>
      </c>
      <c r="K43" s="165">
        <v>0</v>
      </c>
      <c r="L43" s="166">
        <v>364.20999999999992</v>
      </c>
      <c r="M43" s="164">
        <v>311.99999999999994</v>
      </c>
      <c r="N43" s="165">
        <v>46.959999999999994</v>
      </c>
      <c r="O43" s="165">
        <v>2.25</v>
      </c>
      <c r="P43" s="166">
        <v>361.20999999999992</v>
      </c>
      <c r="Q43" s="164">
        <v>8</v>
      </c>
      <c r="R43" s="165">
        <v>174</v>
      </c>
      <c r="S43" s="165">
        <v>312.49</v>
      </c>
      <c r="T43" s="165">
        <v>48.64</v>
      </c>
      <c r="U43" s="165">
        <v>2.25</v>
      </c>
      <c r="V43" s="165">
        <v>0</v>
      </c>
      <c r="W43" s="192">
        <v>363.38</v>
      </c>
      <c r="X43" s="201">
        <f>W43-L43</f>
        <v>-0.82999999999992724</v>
      </c>
      <c r="Z43" s="204">
        <f>W43-P43</f>
        <v>2.1700000000000728</v>
      </c>
    </row>
    <row r="44" spans="1:26" ht="20.149999999999999" customHeight="1" x14ac:dyDescent="0.35">
      <c r="A44" s="107" t="s">
        <v>116</v>
      </c>
      <c r="B44" s="106" t="s">
        <v>121</v>
      </c>
      <c r="C44" s="131" t="s">
        <v>122</v>
      </c>
      <c r="D44" s="115" t="s">
        <v>123</v>
      </c>
      <c r="E44" s="121" t="s">
        <v>118</v>
      </c>
      <c r="F44" s="164">
        <v>0</v>
      </c>
      <c r="G44" s="165">
        <v>0</v>
      </c>
      <c r="H44" s="165">
        <v>202.64</v>
      </c>
      <c r="I44" s="165">
        <v>52.86</v>
      </c>
      <c r="J44" s="165">
        <v>0</v>
      </c>
      <c r="K44" s="165">
        <v>0</v>
      </c>
      <c r="L44" s="166">
        <v>255.5</v>
      </c>
      <c r="M44" s="164">
        <v>198.5</v>
      </c>
      <c r="N44" s="165">
        <v>57</v>
      </c>
      <c r="O44" s="165">
        <v>0</v>
      </c>
      <c r="P44" s="166">
        <v>255.5</v>
      </c>
      <c r="Q44" s="164">
        <v>0</v>
      </c>
      <c r="R44" s="165">
        <v>0</v>
      </c>
      <c r="S44" s="165">
        <v>200.18</v>
      </c>
      <c r="T44" s="165">
        <v>54.82</v>
      </c>
      <c r="U44" s="165">
        <v>0</v>
      </c>
      <c r="V44" s="165">
        <v>0</v>
      </c>
      <c r="W44" s="192">
        <v>255</v>
      </c>
      <c r="X44" s="201">
        <f>W44-L44</f>
        <v>-0.5</v>
      </c>
      <c r="Z44" s="204">
        <f>W44-P44</f>
        <v>-0.5</v>
      </c>
    </row>
    <row r="45" spans="1:26" ht="20.149999999999999" customHeight="1" x14ac:dyDescent="0.35">
      <c r="A45" s="107" t="s">
        <v>206</v>
      </c>
      <c r="B45" s="106" t="s">
        <v>206</v>
      </c>
      <c r="C45" s="131" t="s">
        <v>59</v>
      </c>
      <c r="D45" s="115" t="s">
        <v>156</v>
      </c>
      <c r="E45" s="121" t="s">
        <v>207</v>
      </c>
      <c r="F45" s="164">
        <v>2</v>
      </c>
      <c r="G45" s="165">
        <v>70</v>
      </c>
      <c r="H45" s="165">
        <v>88</v>
      </c>
      <c r="I45" s="165">
        <v>16.5</v>
      </c>
      <c r="J45" s="165">
        <v>0</v>
      </c>
      <c r="K45" s="165">
        <v>0</v>
      </c>
      <c r="L45" s="166">
        <v>104.5</v>
      </c>
      <c r="M45" s="164">
        <v>89.25</v>
      </c>
      <c r="N45" s="165">
        <v>25.75</v>
      </c>
      <c r="O45" s="165">
        <v>1</v>
      </c>
      <c r="P45" s="166">
        <v>116</v>
      </c>
      <c r="Q45" s="164">
        <v>2</v>
      </c>
      <c r="R45" s="165">
        <v>70</v>
      </c>
      <c r="S45" s="165">
        <v>84.65</v>
      </c>
      <c r="T45" s="165">
        <v>19.850000000000001</v>
      </c>
      <c r="U45" s="165">
        <v>0</v>
      </c>
      <c r="V45" s="165">
        <v>0</v>
      </c>
      <c r="W45" s="192">
        <v>104.5</v>
      </c>
      <c r="X45" s="201">
        <f>W45-L45</f>
        <v>0</v>
      </c>
      <c r="Z45" s="204">
        <f>W45-P45</f>
        <v>-11.5</v>
      </c>
    </row>
    <row r="46" spans="1:26" ht="20.149999999999999" customHeight="1" x14ac:dyDescent="0.35">
      <c r="A46" s="107" t="s">
        <v>160</v>
      </c>
      <c r="B46" s="106" t="s">
        <v>160</v>
      </c>
      <c r="C46" s="131" t="s">
        <v>11</v>
      </c>
      <c r="D46" s="115" t="s">
        <v>161</v>
      </c>
      <c r="E46" s="121" t="s">
        <v>149</v>
      </c>
      <c r="F46" s="164">
        <v>0</v>
      </c>
      <c r="G46" s="165">
        <v>0</v>
      </c>
      <c r="H46" s="165">
        <v>24</v>
      </c>
      <c r="I46" s="165">
        <v>7</v>
      </c>
      <c r="J46" s="165">
        <v>0</v>
      </c>
      <c r="K46" s="165">
        <v>0</v>
      </c>
      <c r="L46" s="166">
        <v>31</v>
      </c>
      <c r="M46" s="164">
        <v>31</v>
      </c>
      <c r="N46" s="165">
        <v>0</v>
      </c>
      <c r="O46" s="165">
        <v>0</v>
      </c>
      <c r="P46" s="166">
        <v>31</v>
      </c>
      <c r="Q46" s="164">
        <v>0</v>
      </c>
      <c r="R46" s="165">
        <v>0</v>
      </c>
      <c r="S46" s="165">
        <v>27.5</v>
      </c>
      <c r="T46" s="165">
        <v>3.5</v>
      </c>
      <c r="U46" s="165">
        <v>0</v>
      </c>
      <c r="V46" s="165">
        <v>0</v>
      </c>
      <c r="W46" s="192">
        <v>31</v>
      </c>
      <c r="X46" s="201">
        <f>W46-L46</f>
        <v>0</v>
      </c>
      <c r="Z46" s="204">
        <f>W46-P46</f>
        <v>0</v>
      </c>
    </row>
    <row r="47" spans="1:26" ht="20.149999999999999" customHeight="1" x14ac:dyDescent="0.35">
      <c r="A47" s="107" t="s">
        <v>69</v>
      </c>
      <c r="B47" s="106" t="s">
        <v>69</v>
      </c>
      <c r="C47" s="131" t="s">
        <v>70</v>
      </c>
      <c r="D47" s="115" t="s">
        <v>71</v>
      </c>
      <c r="E47" s="121" t="s">
        <v>72</v>
      </c>
      <c r="F47" s="164">
        <v>0</v>
      </c>
      <c r="G47" s="165">
        <v>0</v>
      </c>
      <c r="H47" s="165">
        <v>532.74</v>
      </c>
      <c r="I47" s="165">
        <v>55.26</v>
      </c>
      <c r="J47" s="165">
        <v>0</v>
      </c>
      <c r="K47" s="165">
        <v>0</v>
      </c>
      <c r="L47" s="166">
        <v>588</v>
      </c>
      <c r="M47" s="164">
        <v>524.5</v>
      </c>
      <c r="N47" s="165">
        <v>66.5</v>
      </c>
      <c r="O47" s="165">
        <v>0</v>
      </c>
      <c r="P47" s="166">
        <v>591</v>
      </c>
      <c r="Q47" s="164">
        <v>0</v>
      </c>
      <c r="R47" s="165">
        <v>0</v>
      </c>
      <c r="S47" s="165">
        <v>527.29</v>
      </c>
      <c r="T47" s="165">
        <v>60.71</v>
      </c>
      <c r="U47" s="165">
        <v>0</v>
      </c>
      <c r="V47" s="165">
        <v>0</v>
      </c>
      <c r="W47" s="192">
        <v>588</v>
      </c>
      <c r="X47" s="201">
        <f>W47-L47</f>
        <v>0</v>
      </c>
      <c r="Z47" s="204">
        <f>W47-P47</f>
        <v>-3</v>
      </c>
    </row>
    <row r="48" spans="1:26" ht="20.149999999999999" customHeight="1" x14ac:dyDescent="0.35">
      <c r="A48" s="107" t="s">
        <v>111</v>
      </c>
      <c r="B48" s="106" t="s">
        <v>111</v>
      </c>
      <c r="C48" s="131" t="s">
        <v>49</v>
      </c>
      <c r="D48" s="115" t="s">
        <v>112</v>
      </c>
      <c r="E48" s="121" t="s">
        <v>113</v>
      </c>
      <c r="F48" s="164">
        <v>24</v>
      </c>
      <c r="G48" s="165">
        <v>795</v>
      </c>
      <c r="H48" s="165">
        <v>818.79000000000008</v>
      </c>
      <c r="I48" s="165">
        <v>140.53</v>
      </c>
      <c r="J48" s="165">
        <v>14</v>
      </c>
      <c r="K48" s="165">
        <v>0</v>
      </c>
      <c r="L48" s="166">
        <v>973.32</v>
      </c>
      <c r="M48" s="164">
        <v>838.2</v>
      </c>
      <c r="N48" s="165">
        <v>121.12</v>
      </c>
      <c r="O48" s="165">
        <v>11</v>
      </c>
      <c r="P48" s="166">
        <v>970.32</v>
      </c>
      <c r="Q48" s="164">
        <v>24</v>
      </c>
      <c r="R48" s="165">
        <v>795</v>
      </c>
      <c r="S48" s="165">
        <v>828.56</v>
      </c>
      <c r="T48" s="165">
        <v>131.05000000000001</v>
      </c>
      <c r="U48" s="165">
        <v>14</v>
      </c>
      <c r="V48" s="165">
        <v>0</v>
      </c>
      <c r="W48" s="192">
        <v>973.6099999999999</v>
      </c>
      <c r="X48" s="201">
        <f>W48-L48</f>
        <v>0.28999999999984993</v>
      </c>
      <c r="Z48" s="204">
        <f>W48-P48</f>
        <v>3.2899999999998499</v>
      </c>
    </row>
    <row r="49" spans="1:26" ht="20.149999999999999" customHeight="1" x14ac:dyDescent="0.35">
      <c r="A49" s="107" t="s">
        <v>124</v>
      </c>
      <c r="B49" s="106" t="s">
        <v>124</v>
      </c>
      <c r="C49" s="131" t="s">
        <v>49</v>
      </c>
      <c r="D49" s="115" t="s">
        <v>128</v>
      </c>
      <c r="E49" s="121" t="s">
        <v>127</v>
      </c>
      <c r="F49" s="164">
        <v>26</v>
      </c>
      <c r="G49" s="165">
        <v>882</v>
      </c>
      <c r="H49" s="165">
        <v>917.40000000000009</v>
      </c>
      <c r="I49" s="165">
        <v>126.5</v>
      </c>
      <c r="J49" s="165">
        <v>15</v>
      </c>
      <c r="K49" s="165">
        <v>0</v>
      </c>
      <c r="L49" s="166">
        <v>1058.9000000000001</v>
      </c>
      <c r="M49" s="164">
        <v>929.65000000000009</v>
      </c>
      <c r="N49" s="165">
        <v>118.63</v>
      </c>
      <c r="O49" s="165">
        <v>10.25</v>
      </c>
      <c r="P49" s="166">
        <v>1058.5300000000002</v>
      </c>
      <c r="Q49" s="164">
        <v>26</v>
      </c>
      <c r="R49" s="165">
        <v>882</v>
      </c>
      <c r="S49" s="165">
        <v>923.01</v>
      </c>
      <c r="T49" s="165">
        <v>122.81</v>
      </c>
      <c r="U49" s="165">
        <v>15</v>
      </c>
      <c r="V49" s="165">
        <v>0</v>
      </c>
      <c r="W49" s="192">
        <v>1060.82</v>
      </c>
      <c r="X49" s="201">
        <f>W49-L49</f>
        <v>1.9199999999998454</v>
      </c>
      <c r="Z49" s="204">
        <f>W49-P49</f>
        <v>2.2899999999997362</v>
      </c>
    </row>
    <row r="50" spans="1:26" ht="20.149999999999999" customHeight="1" x14ac:dyDescent="0.35">
      <c r="A50" s="107" t="s">
        <v>102</v>
      </c>
      <c r="B50" s="106" t="s">
        <v>104</v>
      </c>
      <c r="C50" s="131" t="s">
        <v>59</v>
      </c>
      <c r="D50" s="115" t="s">
        <v>105</v>
      </c>
      <c r="E50" s="121" t="s">
        <v>88</v>
      </c>
      <c r="F50" s="164">
        <v>3</v>
      </c>
      <c r="G50" s="165">
        <v>60</v>
      </c>
      <c r="H50" s="165">
        <v>98.54</v>
      </c>
      <c r="I50" s="165">
        <v>21.77</v>
      </c>
      <c r="J50" s="165">
        <v>0</v>
      </c>
      <c r="K50" s="165">
        <v>0</v>
      </c>
      <c r="L50" s="166">
        <v>120.31</v>
      </c>
      <c r="M50" s="164">
        <v>108.5</v>
      </c>
      <c r="N50" s="165">
        <v>19.809999999999999</v>
      </c>
      <c r="O50" s="165">
        <v>0.75</v>
      </c>
      <c r="P50" s="166">
        <v>129.06</v>
      </c>
      <c r="Q50" s="164">
        <v>3</v>
      </c>
      <c r="R50" s="165">
        <v>66</v>
      </c>
      <c r="S50" s="165">
        <v>101.95</v>
      </c>
      <c r="T50" s="165">
        <v>20.47</v>
      </c>
      <c r="U50" s="165">
        <v>0</v>
      </c>
      <c r="V50" s="165">
        <v>2</v>
      </c>
      <c r="W50" s="192">
        <v>122.42</v>
      </c>
      <c r="X50" s="201">
        <f>W50-L50</f>
        <v>2.1099999999999994</v>
      </c>
      <c r="Z50" s="204">
        <f>W50-P50</f>
        <v>-6.6400000000000006</v>
      </c>
    </row>
    <row r="51" spans="1:26" ht="20.149999999999999" customHeight="1" x14ac:dyDescent="0.35">
      <c r="A51" s="107" t="s">
        <v>139</v>
      </c>
      <c r="B51" s="106" t="s">
        <v>139</v>
      </c>
      <c r="C51" s="131" t="s">
        <v>34</v>
      </c>
      <c r="D51" s="115" t="s">
        <v>140</v>
      </c>
      <c r="E51" s="121" t="s">
        <v>51</v>
      </c>
      <c r="F51" s="164">
        <v>20</v>
      </c>
      <c r="G51" s="165">
        <v>498</v>
      </c>
      <c r="H51" s="165">
        <v>777.04000000000008</v>
      </c>
      <c r="I51" s="165">
        <v>99.92</v>
      </c>
      <c r="J51" s="165">
        <v>10</v>
      </c>
      <c r="K51" s="165">
        <v>5</v>
      </c>
      <c r="L51" s="166">
        <v>886.96</v>
      </c>
      <c r="M51" s="164">
        <v>769.40000000000009</v>
      </c>
      <c r="N51" s="165">
        <v>109.56</v>
      </c>
      <c r="O51" s="165">
        <v>10</v>
      </c>
      <c r="P51" s="166">
        <v>888.96</v>
      </c>
      <c r="Q51" s="164">
        <v>20</v>
      </c>
      <c r="R51" s="165">
        <v>498</v>
      </c>
      <c r="S51" s="165">
        <v>775.62</v>
      </c>
      <c r="T51" s="165">
        <v>105.05</v>
      </c>
      <c r="U51" s="165">
        <v>10</v>
      </c>
      <c r="V51" s="165">
        <v>5</v>
      </c>
      <c r="W51" s="192">
        <v>890.67</v>
      </c>
      <c r="X51" s="201">
        <f>W51-L51</f>
        <v>3.7099999999999227</v>
      </c>
      <c r="Z51" s="204">
        <f>W51-P51</f>
        <v>1.7099999999999227</v>
      </c>
    </row>
    <row r="52" spans="1:26" ht="20.149999999999999" customHeight="1" x14ac:dyDescent="0.35">
      <c r="A52" s="107" t="s">
        <v>196</v>
      </c>
      <c r="B52" s="106" t="s">
        <v>198</v>
      </c>
      <c r="C52" s="131" t="s">
        <v>27</v>
      </c>
      <c r="D52" s="115" t="s">
        <v>199</v>
      </c>
      <c r="E52" s="121" t="s">
        <v>143</v>
      </c>
      <c r="F52" s="164">
        <v>10</v>
      </c>
      <c r="G52" s="165">
        <v>276</v>
      </c>
      <c r="H52" s="165">
        <v>420.02</v>
      </c>
      <c r="I52" s="165">
        <v>49.03</v>
      </c>
      <c r="J52" s="165">
        <v>6</v>
      </c>
      <c r="K52" s="165">
        <v>0</v>
      </c>
      <c r="L52" s="166">
        <v>475.04999999999995</v>
      </c>
      <c r="M52" s="164">
        <v>413.4</v>
      </c>
      <c r="N52" s="165">
        <v>59.65</v>
      </c>
      <c r="O52" s="165">
        <v>6</v>
      </c>
      <c r="P52" s="166">
        <v>479.04999999999995</v>
      </c>
      <c r="Q52" s="164">
        <v>10</v>
      </c>
      <c r="R52" s="165">
        <v>276</v>
      </c>
      <c r="S52" s="165">
        <v>418.8</v>
      </c>
      <c r="T52" s="165">
        <v>54.58</v>
      </c>
      <c r="U52" s="165">
        <v>6</v>
      </c>
      <c r="V52" s="165">
        <v>0</v>
      </c>
      <c r="W52" s="192">
        <v>479.38</v>
      </c>
      <c r="X52" s="201">
        <f>W52-L52</f>
        <v>4.3300000000000409</v>
      </c>
      <c r="Z52" s="204">
        <f>W52-P52</f>
        <v>0.33000000000004093</v>
      </c>
    </row>
    <row r="53" spans="1:26" ht="20.149999999999999" customHeight="1" x14ac:dyDescent="0.35">
      <c r="A53" s="107" t="s">
        <v>184</v>
      </c>
      <c r="B53" s="106" t="s">
        <v>187</v>
      </c>
      <c r="C53" s="131" t="s">
        <v>27</v>
      </c>
      <c r="D53" s="115" t="s">
        <v>188</v>
      </c>
      <c r="E53" s="121" t="s">
        <v>186</v>
      </c>
      <c r="F53" s="164">
        <v>6</v>
      </c>
      <c r="G53" s="165">
        <v>162</v>
      </c>
      <c r="H53" s="165">
        <v>245.53</v>
      </c>
      <c r="I53" s="165">
        <v>35.909999999999997</v>
      </c>
      <c r="J53" s="165">
        <v>2</v>
      </c>
      <c r="K53" s="165">
        <v>0</v>
      </c>
      <c r="L53" s="166">
        <v>283.44</v>
      </c>
      <c r="M53" s="164">
        <v>234.87</v>
      </c>
      <c r="N53" s="165">
        <v>48.569999999999993</v>
      </c>
      <c r="O53" s="165">
        <v>2</v>
      </c>
      <c r="P53" s="166">
        <v>285.44</v>
      </c>
      <c r="Q53" s="164">
        <v>6</v>
      </c>
      <c r="R53" s="165">
        <v>174</v>
      </c>
      <c r="S53" s="165">
        <v>243.32</v>
      </c>
      <c r="T53" s="165">
        <v>42.76</v>
      </c>
      <c r="U53" s="165">
        <v>2</v>
      </c>
      <c r="V53" s="165">
        <v>0</v>
      </c>
      <c r="W53" s="192">
        <v>288.08</v>
      </c>
      <c r="X53" s="201">
        <f>W53-L53</f>
        <v>4.6399999999999864</v>
      </c>
      <c r="Z53" s="204">
        <f>W53-P53</f>
        <v>2.6399999999999864</v>
      </c>
    </row>
    <row r="54" spans="1:26" ht="20.149999999999999" customHeight="1" x14ac:dyDescent="0.35">
      <c r="A54" s="107" t="s">
        <v>162</v>
      </c>
      <c r="B54" s="106" t="s">
        <v>162</v>
      </c>
      <c r="C54" s="131" t="s">
        <v>23</v>
      </c>
      <c r="D54" s="115" t="s">
        <v>166</v>
      </c>
      <c r="E54" s="121" t="s">
        <v>165</v>
      </c>
      <c r="F54" s="164">
        <v>19</v>
      </c>
      <c r="G54" s="165">
        <v>358</v>
      </c>
      <c r="H54" s="165">
        <v>674</v>
      </c>
      <c r="I54" s="165">
        <v>118.65</v>
      </c>
      <c r="J54" s="165">
        <v>13.5</v>
      </c>
      <c r="K54" s="165">
        <v>0</v>
      </c>
      <c r="L54" s="166">
        <v>806.15</v>
      </c>
      <c r="M54" s="164">
        <v>687.4</v>
      </c>
      <c r="N54" s="165">
        <v>130.25</v>
      </c>
      <c r="O54" s="165">
        <v>13.5</v>
      </c>
      <c r="P54" s="166">
        <v>831.15</v>
      </c>
      <c r="Q54" s="164">
        <v>19</v>
      </c>
      <c r="R54" s="165">
        <v>358</v>
      </c>
      <c r="S54" s="165">
        <v>674.43000000000006</v>
      </c>
      <c r="T54" s="165">
        <v>123.26</v>
      </c>
      <c r="U54" s="165">
        <v>13.5</v>
      </c>
      <c r="V54" s="165">
        <v>0</v>
      </c>
      <c r="W54" s="192">
        <v>811.19</v>
      </c>
      <c r="X54" s="201">
        <f>W54-L54</f>
        <v>5.0400000000000773</v>
      </c>
      <c r="Z54" s="204">
        <f>W54-P54</f>
        <v>-19.959999999999923</v>
      </c>
    </row>
    <row r="55" spans="1:26" ht="20.149999999999999" customHeight="1" x14ac:dyDescent="0.35">
      <c r="A55" s="107" t="s">
        <v>94</v>
      </c>
      <c r="B55" s="106" t="s">
        <v>97</v>
      </c>
      <c r="C55" s="131" t="s">
        <v>27</v>
      </c>
      <c r="D55" s="115" t="s">
        <v>98</v>
      </c>
      <c r="E55" s="121" t="s">
        <v>96</v>
      </c>
      <c r="F55" s="164">
        <v>9</v>
      </c>
      <c r="G55" s="165">
        <v>243</v>
      </c>
      <c r="H55" s="165">
        <v>398.22999999999996</v>
      </c>
      <c r="I55" s="165">
        <v>49.67</v>
      </c>
      <c r="J55" s="165">
        <v>4</v>
      </c>
      <c r="K55" s="165">
        <v>0</v>
      </c>
      <c r="L55" s="166">
        <v>451.9</v>
      </c>
      <c r="M55" s="164">
        <v>406.99999999999994</v>
      </c>
      <c r="N55" s="165">
        <v>51.900000000000006</v>
      </c>
      <c r="O55" s="165">
        <v>4</v>
      </c>
      <c r="P55" s="166">
        <v>462.9</v>
      </c>
      <c r="Q55" s="164">
        <v>9</v>
      </c>
      <c r="R55" s="165">
        <v>270</v>
      </c>
      <c r="S55" s="165">
        <v>408.59000000000003</v>
      </c>
      <c r="T55" s="165">
        <v>51.52</v>
      </c>
      <c r="U55" s="165">
        <v>4</v>
      </c>
      <c r="V55" s="165">
        <v>0</v>
      </c>
      <c r="W55" s="192">
        <v>464.11</v>
      </c>
      <c r="X55" s="201">
        <f>W55-L55</f>
        <v>12.210000000000036</v>
      </c>
      <c r="Z55" s="204">
        <f>W55-P55</f>
        <v>1.2100000000000364</v>
      </c>
    </row>
    <row r="56" spans="1:26" ht="20.149999999999999" customHeight="1" x14ac:dyDescent="0.35">
      <c r="A56" s="107" t="s">
        <v>162</v>
      </c>
      <c r="B56" s="106" t="s">
        <v>163</v>
      </c>
      <c r="C56" s="131" t="s">
        <v>27</v>
      </c>
      <c r="D56" s="115" t="s">
        <v>164</v>
      </c>
      <c r="E56" s="121" t="s">
        <v>165</v>
      </c>
      <c r="F56" s="164">
        <v>28</v>
      </c>
      <c r="G56" s="165">
        <v>550</v>
      </c>
      <c r="H56" s="165">
        <v>1060.21</v>
      </c>
      <c r="I56" s="165">
        <v>186.26</v>
      </c>
      <c r="J56" s="165">
        <v>11.5</v>
      </c>
      <c r="K56" s="165">
        <v>0</v>
      </c>
      <c r="L56" s="166">
        <v>1257.97</v>
      </c>
      <c r="M56" s="164">
        <v>921.55000000000007</v>
      </c>
      <c r="N56" s="165">
        <v>305.91999999999996</v>
      </c>
      <c r="O56" s="165">
        <v>11.5</v>
      </c>
      <c r="P56" s="166">
        <v>1238.97</v>
      </c>
      <c r="Q56" s="164">
        <v>28</v>
      </c>
      <c r="R56" s="165">
        <v>535</v>
      </c>
      <c r="S56" s="165">
        <v>1010.9799999999999</v>
      </c>
      <c r="T56" s="165">
        <v>251.62</v>
      </c>
      <c r="U56" s="165">
        <v>11.5</v>
      </c>
      <c r="V56" s="165">
        <v>0</v>
      </c>
      <c r="W56" s="192">
        <v>1274.0999999999999</v>
      </c>
      <c r="X56" s="201">
        <f>W56-L56</f>
        <v>16.129999999999882</v>
      </c>
      <c r="Z56" s="204">
        <f>W56-P56</f>
        <v>35.129999999999882</v>
      </c>
    </row>
    <row r="57" spans="1:26" ht="20.149999999999999" customHeight="1" x14ac:dyDescent="0.35">
      <c r="A57" s="107" t="s">
        <v>189</v>
      </c>
      <c r="B57" s="106" t="s">
        <v>189</v>
      </c>
      <c r="C57" s="131" t="s">
        <v>23</v>
      </c>
      <c r="D57" s="115" t="s">
        <v>190</v>
      </c>
      <c r="E57" s="121" t="s">
        <v>191</v>
      </c>
      <c r="F57" s="164">
        <v>26</v>
      </c>
      <c r="G57" s="165">
        <v>841</v>
      </c>
      <c r="H57" s="165">
        <v>929.33</v>
      </c>
      <c r="I57" s="165">
        <v>130.65</v>
      </c>
      <c r="J57" s="165">
        <v>10</v>
      </c>
      <c r="K57" s="165">
        <v>0</v>
      </c>
      <c r="L57" s="166">
        <v>1069.98</v>
      </c>
      <c r="M57" s="164">
        <v>970.80000000000007</v>
      </c>
      <c r="N57" s="165">
        <v>174.8</v>
      </c>
      <c r="O57" s="165">
        <v>15.5</v>
      </c>
      <c r="P57" s="166">
        <v>1161.0999999999999</v>
      </c>
      <c r="Q57" s="164">
        <v>26</v>
      </c>
      <c r="R57" s="165">
        <v>863</v>
      </c>
      <c r="S57" s="165">
        <v>928.49000000000012</v>
      </c>
      <c r="T57" s="165">
        <v>148.13999999999999</v>
      </c>
      <c r="U57" s="165">
        <v>10</v>
      </c>
      <c r="V57" s="165">
        <v>0</v>
      </c>
      <c r="W57" s="192">
        <v>1086.6300000000001</v>
      </c>
      <c r="X57" s="201">
        <f>W57-L57</f>
        <v>16.650000000000091</v>
      </c>
      <c r="Z57" s="204">
        <f>W57-P57</f>
        <v>-74.4699999999998</v>
      </c>
    </row>
    <row r="58" spans="1:26" ht="20.149999999999999" customHeight="1" x14ac:dyDescent="0.35">
      <c r="A58" s="107" t="s">
        <v>111</v>
      </c>
      <c r="B58" s="106" t="s">
        <v>114</v>
      </c>
      <c r="C58" s="131" t="s">
        <v>27</v>
      </c>
      <c r="D58" s="115" t="s">
        <v>115</v>
      </c>
      <c r="E58" s="121" t="s">
        <v>113</v>
      </c>
      <c r="F58" s="164">
        <v>10</v>
      </c>
      <c r="G58" s="165">
        <v>234</v>
      </c>
      <c r="H58" s="165">
        <v>359.94</v>
      </c>
      <c r="I58" s="165">
        <v>60.44</v>
      </c>
      <c r="J58" s="165">
        <v>2</v>
      </c>
      <c r="K58" s="165">
        <v>0</v>
      </c>
      <c r="L58" s="166">
        <v>422.38</v>
      </c>
      <c r="M58" s="164">
        <v>341</v>
      </c>
      <c r="N58" s="165">
        <v>65.38</v>
      </c>
      <c r="O58" s="165">
        <v>5</v>
      </c>
      <c r="P58" s="166">
        <v>411.38</v>
      </c>
      <c r="Q58" s="164">
        <v>11</v>
      </c>
      <c r="R58" s="165">
        <v>243</v>
      </c>
      <c r="S58" s="165">
        <v>373.84000000000003</v>
      </c>
      <c r="T58" s="165">
        <v>66.849999999999994</v>
      </c>
      <c r="U58" s="165">
        <v>2</v>
      </c>
      <c r="V58" s="165">
        <v>0</v>
      </c>
      <c r="W58" s="192">
        <v>442.69000000000005</v>
      </c>
      <c r="X58" s="201">
        <f>W58-L58</f>
        <v>20.310000000000059</v>
      </c>
      <c r="Z58" s="204">
        <f>W58-P58</f>
        <v>31.310000000000059</v>
      </c>
    </row>
    <row r="59" spans="1:26" ht="20.149999999999999" customHeight="1" x14ac:dyDescent="0.35">
      <c r="A59" s="107" t="s">
        <v>229</v>
      </c>
      <c r="B59" s="106" t="s">
        <v>230</v>
      </c>
      <c r="C59" s="131" t="s">
        <v>27</v>
      </c>
      <c r="D59" s="115" t="s">
        <v>231</v>
      </c>
      <c r="E59" s="121" t="s">
        <v>223</v>
      </c>
      <c r="F59" s="164">
        <v>25</v>
      </c>
      <c r="G59" s="165">
        <v>198</v>
      </c>
      <c r="H59" s="165">
        <v>907.57999999999993</v>
      </c>
      <c r="I59" s="165">
        <v>146.69</v>
      </c>
      <c r="J59" s="165">
        <v>15</v>
      </c>
      <c r="K59" s="165">
        <v>0</v>
      </c>
      <c r="L59" s="166">
        <v>1069.27</v>
      </c>
      <c r="M59" s="164">
        <v>887.99999999999989</v>
      </c>
      <c r="N59" s="165">
        <v>195.26999999999998</v>
      </c>
      <c r="O59" s="165">
        <v>15</v>
      </c>
      <c r="P59" s="166">
        <v>1098.27</v>
      </c>
      <c r="Q59" s="164">
        <v>25</v>
      </c>
      <c r="R59" s="165">
        <v>552</v>
      </c>
      <c r="S59" s="165">
        <v>904.5200000000001</v>
      </c>
      <c r="T59" s="165">
        <v>171.89</v>
      </c>
      <c r="U59" s="165">
        <v>15</v>
      </c>
      <c r="V59" s="165">
        <v>7</v>
      </c>
      <c r="W59" s="192">
        <v>1091.4100000000001</v>
      </c>
      <c r="X59" s="201">
        <f>W59-L59</f>
        <v>22.1400000000001</v>
      </c>
      <c r="Z59" s="204">
        <f>W59-P59</f>
        <v>-6.8599999999999</v>
      </c>
    </row>
    <row r="60" spans="1:26" ht="20.149999999999999" customHeight="1" x14ac:dyDescent="0.35">
      <c r="A60" s="107" t="s">
        <v>39</v>
      </c>
      <c r="B60" s="106" t="s">
        <v>41</v>
      </c>
      <c r="C60" s="131" t="s">
        <v>27</v>
      </c>
      <c r="D60" s="115" t="s">
        <v>42</v>
      </c>
      <c r="E60" s="121" t="s">
        <v>38</v>
      </c>
      <c r="F60" s="164">
        <v>19</v>
      </c>
      <c r="G60" s="165">
        <v>456</v>
      </c>
      <c r="H60" s="165">
        <v>702</v>
      </c>
      <c r="I60" s="165">
        <v>125.5</v>
      </c>
      <c r="J60" s="165">
        <v>16</v>
      </c>
      <c r="K60" s="165">
        <v>0</v>
      </c>
      <c r="L60" s="166">
        <v>843.5</v>
      </c>
      <c r="M60" s="164">
        <v>659.1</v>
      </c>
      <c r="N60" s="165">
        <v>164.6</v>
      </c>
      <c r="O60" s="165">
        <v>16</v>
      </c>
      <c r="P60" s="166">
        <v>839.7</v>
      </c>
      <c r="Q60" s="164">
        <v>19</v>
      </c>
      <c r="R60" s="165">
        <v>462</v>
      </c>
      <c r="S60" s="165">
        <v>701.34999999999991</v>
      </c>
      <c r="T60" s="165">
        <v>149.44</v>
      </c>
      <c r="U60" s="165">
        <v>16</v>
      </c>
      <c r="V60" s="165">
        <v>6</v>
      </c>
      <c r="W60" s="192">
        <v>866.79</v>
      </c>
      <c r="X60" s="201">
        <f>W60-L60</f>
        <v>23.289999999999964</v>
      </c>
      <c r="Z60" s="204">
        <f>W60-P60</f>
        <v>27.089999999999918</v>
      </c>
    </row>
    <row r="61" spans="1:26" ht="20.149999999999999" customHeight="1" x14ac:dyDescent="0.35">
      <c r="A61" s="107" t="s">
        <v>29</v>
      </c>
      <c r="B61" s="106" t="s">
        <v>29</v>
      </c>
      <c r="C61" s="131" t="s">
        <v>30</v>
      </c>
      <c r="D61" s="115" t="s">
        <v>31</v>
      </c>
      <c r="E61" s="121" t="s">
        <v>32</v>
      </c>
      <c r="F61" s="164">
        <v>44</v>
      </c>
      <c r="G61" s="165">
        <v>1520</v>
      </c>
      <c r="H61" s="165">
        <v>1562.75</v>
      </c>
      <c r="I61" s="165">
        <v>263.85000000000002</v>
      </c>
      <c r="J61" s="165">
        <v>19</v>
      </c>
      <c r="K61" s="165">
        <v>0</v>
      </c>
      <c r="L61" s="166">
        <v>1845.6</v>
      </c>
      <c r="M61" s="164">
        <v>1616.46</v>
      </c>
      <c r="N61" s="165">
        <v>262.3</v>
      </c>
      <c r="O61" s="165">
        <v>19</v>
      </c>
      <c r="P61" s="166">
        <v>1897.76</v>
      </c>
      <c r="Q61" s="164">
        <v>45</v>
      </c>
      <c r="R61" s="165">
        <v>1548</v>
      </c>
      <c r="S61" s="165">
        <v>1587.53</v>
      </c>
      <c r="T61" s="165">
        <v>262.81</v>
      </c>
      <c r="U61" s="165">
        <v>19</v>
      </c>
      <c r="V61" s="165">
        <v>0</v>
      </c>
      <c r="W61" s="192">
        <v>1869.34</v>
      </c>
      <c r="X61" s="201">
        <f>W61-L61</f>
        <v>23.740000000000009</v>
      </c>
      <c r="Z61" s="204">
        <f>W61-P61</f>
        <v>-28.420000000000073</v>
      </c>
    </row>
    <row r="62" spans="1:26" ht="20.149999999999999" customHeight="1" x14ac:dyDescent="0.35">
      <c r="A62" s="107" t="s">
        <v>106</v>
      </c>
      <c r="B62" s="106" t="s">
        <v>109</v>
      </c>
      <c r="C62" s="131" t="s">
        <v>27</v>
      </c>
      <c r="D62" s="115" t="s">
        <v>110</v>
      </c>
      <c r="E62" s="121" t="s">
        <v>108</v>
      </c>
      <c r="F62" s="164">
        <v>4</v>
      </c>
      <c r="G62" s="165">
        <v>99</v>
      </c>
      <c r="H62" s="165">
        <v>151.56</v>
      </c>
      <c r="I62" s="165">
        <v>21.62</v>
      </c>
      <c r="J62" s="165">
        <v>2</v>
      </c>
      <c r="K62" s="165">
        <v>0</v>
      </c>
      <c r="L62" s="166">
        <v>175.18</v>
      </c>
      <c r="M62" s="164">
        <v>136.35</v>
      </c>
      <c r="N62" s="165">
        <v>40.83</v>
      </c>
      <c r="O62" s="165">
        <v>2</v>
      </c>
      <c r="P62" s="166">
        <v>179.18</v>
      </c>
      <c r="Q62" s="164">
        <v>5</v>
      </c>
      <c r="R62" s="165">
        <v>111</v>
      </c>
      <c r="S62" s="165">
        <v>165.76</v>
      </c>
      <c r="T62" s="165">
        <v>35.74</v>
      </c>
      <c r="U62" s="165">
        <v>2</v>
      </c>
      <c r="V62" s="165">
        <v>3</v>
      </c>
      <c r="W62" s="192">
        <v>203.5</v>
      </c>
      <c r="X62" s="201">
        <f>W62-L62</f>
        <v>28.319999999999993</v>
      </c>
      <c r="Z62" s="204">
        <f>W62-P62</f>
        <v>24.319999999999993</v>
      </c>
    </row>
    <row r="63" spans="1:26" ht="20.149999999999999" customHeight="1" x14ac:dyDescent="0.35">
      <c r="A63" s="107" t="s">
        <v>208</v>
      </c>
      <c r="B63" s="106" t="s">
        <v>208</v>
      </c>
      <c r="C63" s="131" t="s">
        <v>49</v>
      </c>
      <c r="D63" s="115" t="s">
        <v>209</v>
      </c>
      <c r="E63" s="121" t="s">
        <v>210</v>
      </c>
      <c r="F63" s="164">
        <v>20</v>
      </c>
      <c r="G63" s="165">
        <v>679</v>
      </c>
      <c r="H63" s="165">
        <v>667.74</v>
      </c>
      <c r="I63" s="165">
        <v>112.76</v>
      </c>
      <c r="J63" s="165">
        <v>10</v>
      </c>
      <c r="K63" s="165">
        <v>0</v>
      </c>
      <c r="L63" s="166">
        <v>790.5</v>
      </c>
      <c r="M63" s="164">
        <v>695.6</v>
      </c>
      <c r="N63" s="165">
        <v>129.4</v>
      </c>
      <c r="O63" s="165">
        <v>10</v>
      </c>
      <c r="P63" s="166">
        <v>835</v>
      </c>
      <c r="Q63" s="164">
        <v>21</v>
      </c>
      <c r="R63" s="165">
        <v>714</v>
      </c>
      <c r="S63" s="165">
        <v>691.42</v>
      </c>
      <c r="T63" s="165">
        <v>122.62</v>
      </c>
      <c r="U63" s="165">
        <v>10</v>
      </c>
      <c r="V63" s="165">
        <v>0</v>
      </c>
      <c r="W63" s="192">
        <v>824.04</v>
      </c>
      <c r="X63" s="201">
        <f>W63-L63</f>
        <v>33.539999999999964</v>
      </c>
      <c r="Z63" s="204">
        <f>W63-P63</f>
        <v>-10.960000000000036</v>
      </c>
    </row>
    <row r="64" spans="1:26" ht="20.149999999999999" customHeight="1" x14ac:dyDescent="0.35">
      <c r="A64" s="107" t="s">
        <v>89</v>
      </c>
      <c r="B64" s="106" t="s">
        <v>89</v>
      </c>
      <c r="C64" s="131" t="s">
        <v>55</v>
      </c>
      <c r="D64" s="115" t="s">
        <v>90</v>
      </c>
      <c r="E64" s="121" t="s">
        <v>91</v>
      </c>
      <c r="F64" s="164">
        <v>24</v>
      </c>
      <c r="G64" s="165">
        <v>630</v>
      </c>
      <c r="H64" s="165">
        <v>957.07999999999993</v>
      </c>
      <c r="I64" s="165">
        <v>152.44999999999999</v>
      </c>
      <c r="J64" s="165">
        <v>12</v>
      </c>
      <c r="K64" s="165">
        <v>7</v>
      </c>
      <c r="L64" s="166">
        <v>1121.53</v>
      </c>
      <c r="M64" s="164">
        <v>920.44999999999993</v>
      </c>
      <c r="N64" s="165">
        <v>147.07999999999998</v>
      </c>
      <c r="O64" s="165">
        <v>12</v>
      </c>
      <c r="P64" s="166">
        <v>1079.53</v>
      </c>
      <c r="Q64" s="164">
        <v>24</v>
      </c>
      <c r="R64" s="165">
        <v>642</v>
      </c>
      <c r="S64" s="165">
        <v>988.12000000000012</v>
      </c>
      <c r="T64" s="165">
        <v>157.54</v>
      </c>
      <c r="U64" s="165">
        <v>12</v>
      </c>
      <c r="V64" s="165">
        <v>6</v>
      </c>
      <c r="W64" s="192">
        <v>1157.6600000000001</v>
      </c>
      <c r="X64" s="201">
        <f>W64-L64</f>
        <v>36.130000000000109</v>
      </c>
      <c r="Z64" s="204">
        <f>W64-P64</f>
        <v>78.130000000000109</v>
      </c>
    </row>
    <row r="65" spans="1:27" ht="20.149999999999999" customHeight="1" x14ac:dyDescent="0.35">
      <c r="A65" s="107" t="s">
        <v>167</v>
      </c>
      <c r="B65" s="106" t="s">
        <v>167</v>
      </c>
      <c r="C65" s="131" t="s">
        <v>30</v>
      </c>
      <c r="D65" s="115" t="s">
        <v>168</v>
      </c>
      <c r="E65" s="121" t="s">
        <v>169</v>
      </c>
      <c r="F65" s="164">
        <v>47</v>
      </c>
      <c r="G65" s="165">
        <v>1623</v>
      </c>
      <c r="H65" s="165">
        <v>1721.89</v>
      </c>
      <c r="I65" s="165">
        <v>227.8</v>
      </c>
      <c r="J65" s="165">
        <v>21</v>
      </c>
      <c r="K65" s="165">
        <v>0</v>
      </c>
      <c r="L65" s="166">
        <v>1970.69</v>
      </c>
      <c r="M65" s="164">
        <v>1718.75</v>
      </c>
      <c r="N65" s="165">
        <v>237.24</v>
      </c>
      <c r="O65" s="165">
        <v>21</v>
      </c>
      <c r="P65" s="166">
        <v>1976.99</v>
      </c>
      <c r="Q65" s="164">
        <v>48</v>
      </c>
      <c r="R65" s="165">
        <v>1658</v>
      </c>
      <c r="S65" s="165">
        <v>1750.01</v>
      </c>
      <c r="T65" s="165">
        <v>236.48</v>
      </c>
      <c r="U65" s="165">
        <v>21</v>
      </c>
      <c r="V65" s="165">
        <v>0</v>
      </c>
      <c r="W65" s="192">
        <v>2007.49</v>
      </c>
      <c r="X65" s="201">
        <f>W65-L65</f>
        <v>36.799999999999955</v>
      </c>
      <c r="Z65" s="204">
        <f>W65-P65</f>
        <v>30.5</v>
      </c>
    </row>
    <row r="66" spans="1:27" ht="20.149999999999999" customHeight="1" x14ac:dyDescent="0.35">
      <c r="A66" s="107" t="s">
        <v>147</v>
      </c>
      <c r="B66" s="106" t="s">
        <v>147</v>
      </c>
      <c r="C66" s="131" t="s">
        <v>30</v>
      </c>
      <c r="D66" s="115" t="s">
        <v>148</v>
      </c>
      <c r="E66" s="121" t="s">
        <v>149</v>
      </c>
      <c r="F66" s="164">
        <v>46</v>
      </c>
      <c r="G66" s="165">
        <v>1577</v>
      </c>
      <c r="H66" s="165">
        <v>1604.0900000000001</v>
      </c>
      <c r="I66" s="165">
        <v>298.26</v>
      </c>
      <c r="J66" s="165">
        <v>20</v>
      </c>
      <c r="K66" s="165">
        <v>0</v>
      </c>
      <c r="L66" s="166">
        <v>1922.3500000000001</v>
      </c>
      <c r="M66" s="164">
        <v>1676.1000000000001</v>
      </c>
      <c r="N66" s="165">
        <v>272.72999999999996</v>
      </c>
      <c r="O66" s="165">
        <v>20</v>
      </c>
      <c r="P66" s="166">
        <v>1968.8300000000002</v>
      </c>
      <c r="Q66" s="164">
        <v>47</v>
      </c>
      <c r="R66" s="165">
        <v>1620</v>
      </c>
      <c r="S66" s="165">
        <v>1653.26</v>
      </c>
      <c r="T66" s="165">
        <v>287.99</v>
      </c>
      <c r="U66" s="165">
        <v>20</v>
      </c>
      <c r="V66" s="165">
        <v>0</v>
      </c>
      <c r="W66" s="192">
        <v>1961.25</v>
      </c>
      <c r="X66" s="201">
        <f>W66-L66</f>
        <v>38.899999999999864</v>
      </c>
      <c r="Z66" s="204">
        <f>W66-P66</f>
        <v>-7.5800000000001546</v>
      </c>
    </row>
    <row r="67" spans="1:27" ht="20.149999999999999" customHeight="1" x14ac:dyDescent="0.35">
      <c r="A67" s="107" t="s">
        <v>144</v>
      </c>
      <c r="B67" s="106" t="s">
        <v>144</v>
      </c>
      <c r="C67" s="131" t="s">
        <v>30</v>
      </c>
      <c r="D67" s="115" t="s">
        <v>145</v>
      </c>
      <c r="E67" s="121" t="s">
        <v>146</v>
      </c>
      <c r="F67" s="164">
        <v>88</v>
      </c>
      <c r="G67" s="165">
        <v>2317</v>
      </c>
      <c r="H67" s="165">
        <v>3253.8799999999997</v>
      </c>
      <c r="I67" s="165">
        <v>505.63</v>
      </c>
      <c r="J67" s="165">
        <v>47</v>
      </c>
      <c r="K67" s="165">
        <v>0</v>
      </c>
      <c r="L67" s="166">
        <v>3806.5099999999998</v>
      </c>
      <c r="M67" s="164">
        <v>3315.8499999999995</v>
      </c>
      <c r="N67" s="165">
        <v>516.45000000000005</v>
      </c>
      <c r="O67" s="165">
        <v>47</v>
      </c>
      <c r="P67" s="166">
        <v>3879.2999999999997</v>
      </c>
      <c r="Q67" s="164">
        <v>87</v>
      </c>
      <c r="R67" s="165">
        <v>2304</v>
      </c>
      <c r="S67" s="165">
        <v>3288.26</v>
      </c>
      <c r="T67" s="165">
        <v>511.56</v>
      </c>
      <c r="U67" s="165">
        <v>47</v>
      </c>
      <c r="V67" s="165">
        <v>0</v>
      </c>
      <c r="W67" s="192">
        <v>3846.82</v>
      </c>
      <c r="X67" s="201">
        <f>W67-L67</f>
        <v>40.3100000000004</v>
      </c>
      <c r="Z67" s="204">
        <f>W67-P67</f>
        <v>-32.479999999999563</v>
      </c>
    </row>
    <row r="68" spans="1:27" ht="20.149999999999999" customHeight="1" x14ac:dyDescent="0.35">
      <c r="A68" s="107" t="s">
        <v>214</v>
      </c>
      <c r="B68" s="106" t="s">
        <v>214</v>
      </c>
      <c r="C68" s="131" t="s">
        <v>49</v>
      </c>
      <c r="D68" s="115" t="s">
        <v>215</v>
      </c>
      <c r="E68" s="121" t="s">
        <v>216</v>
      </c>
      <c r="F68" s="164">
        <v>25</v>
      </c>
      <c r="G68" s="165">
        <v>761</v>
      </c>
      <c r="H68" s="165">
        <v>976.34</v>
      </c>
      <c r="I68" s="165">
        <v>100.09</v>
      </c>
      <c r="J68" s="165">
        <v>10</v>
      </c>
      <c r="K68" s="165">
        <v>0</v>
      </c>
      <c r="L68" s="166">
        <v>1086.43</v>
      </c>
      <c r="M68" s="164">
        <v>979.7</v>
      </c>
      <c r="N68" s="165">
        <v>153.73000000000002</v>
      </c>
      <c r="O68" s="165">
        <v>10</v>
      </c>
      <c r="P68" s="166">
        <v>1143.43</v>
      </c>
      <c r="Q68" s="164">
        <v>26</v>
      </c>
      <c r="R68" s="165">
        <v>766</v>
      </c>
      <c r="S68" s="165">
        <v>993.81</v>
      </c>
      <c r="T68" s="165">
        <v>128.25</v>
      </c>
      <c r="U68" s="165">
        <v>10</v>
      </c>
      <c r="V68" s="165">
        <v>0</v>
      </c>
      <c r="W68" s="192">
        <v>1132.06</v>
      </c>
      <c r="X68" s="201">
        <f>W68-L68</f>
        <v>45.629999999999882</v>
      </c>
      <c r="Z68" s="204">
        <f>W68-P68</f>
        <v>-11.370000000000118</v>
      </c>
    </row>
    <row r="69" spans="1:27" ht="20.149999999999999" customHeight="1" x14ac:dyDescent="0.35">
      <c r="A69" s="107" t="s">
        <v>194</v>
      </c>
      <c r="B69" s="106" t="s">
        <v>194</v>
      </c>
      <c r="C69" s="131" t="s">
        <v>30</v>
      </c>
      <c r="D69" s="115" t="s">
        <v>195</v>
      </c>
      <c r="E69" s="121" t="s">
        <v>149</v>
      </c>
      <c r="F69" s="164">
        <v>50</v>
      </c>
      <c r="G69" s="165">
        <v>1575</v>
      </c>
      <c r="H69" s="165">
        <v>1702.63</v>
      </c>
      <c r="I69" s="165">
        <v>278.52</v>
      </c>
      <c r="J69" s="165">
        <v>20</v>
      </c>
      <c r="K69" s="165">
        <v>0</v>
      </c>
      <c r="L69" s="166">
        <v>2001.15</v>
      </c>
      <c r="M69" s="164">
        <v>1770.6000000000001</v>
      </c>
      <c r="N69" s="165">
        <v>258.33999999999997</v>
      </c>
      <c r="O69" s="165">
        <v>19</v>
      </c>
      <c r="P69" s="166">
        <v>2047.94</v>
      </c>
      <c r="Q69" s="164">
        <v>51</v>
      </c>
      <c r="R69" s="165">
        <v>1636</v>
      </c>
      <c r="S69" s="165">
        <v>1757.37</v>
      </c>
      <c r="T69" s="165">
        <v>271.86</v>
      </c>
      <c r="U69" s="165">
        <v>20</v>
      </c>
      <c r="V69" s="165">
        <v>0</v>
      </c>
      <c r="W69" s="192">
        <v>2049.23</v>
      </c>
      <c r="X69" s="201">
        <f>W69-L69</f>
        <v>48.079999999999927</v>
      </c>
      <c r="Z69" s="204">
        <f>W69-P69</f>
        <v>1.2899999999999636</v>
      </c>
    </row>
    <row r="70" spans="1:27" ht="20.149999999999999" customHeight="1" x14ac:dyDescent="0.35">
      <c r="A70" s="107" t="s">
        <v>157</v>
      </c>
      <c r="B70" s="106" t="s">
        <v>157</v>
      </c>
      <c r="C70" s="131" t="s">
        <v>30</v>
      </c>
      <c r="D70" s="115" t="s">
        <v>158</v>
      </c>
      <c r="E70" s="121" t="s">
        <v>159</v>
      </c>
      <c r="F70" s="164">
        <v>41</v>
      </c>
      <c r="G70" s="165">
        <v>1298</v>
      </c>
      <c r="H70" s="165">
        <v>1431.2600000000002</v>
      </c>
      <c r="I70" s="165">
        <v>186.82</v>
      </c>
      <c r="J70" s="165">
        <v>16</v>
      </c>
      <c r="K70" s="165">
        <v>0</v>
      </c>
      <c r="L70" s="166">
        <v>1634.0800000000002</v>
      </c>
      <c r="M70" s="164">
        <v>1436.6500000000003</v>
      </c>
      <c r="N70" s="165">
        <v>194.70999999999998</v>
      </c>
      <c r="O70" s="165">
        <v>16</v>
      </c>
      <c r="P70" s="166">
        <v>1647.3600000000001</v>
      </c>
      <c r="Q70" s="164">
        <v>42</v>
      </c>
      <c r="R70" s="165">
        <v>1355</v>
      </c>
      <c r="S70" s="165">
        <v>1471.0500000000002</v>
      </c>
      <c r="T70" s="165">
        <v>195.63</v>
      </c>
      <c r="U70" s="165">
        <v>16</v>
      </c>
      <c r="V70" s="165">
        <v>0</v>
      </c>
      <c r="W70" s="192">
        <v>1682.6800000000003</v>
      </c>
      <c r="X70" s="201">
        <f>W70-L70</f>
        <v>48.600000000000136</v>
      </c>
      <c r="Z70" s="204">
        <f>W70-P70</f>
        <v>35.320000000000164</v>
      </c>
    </row>
    <row r="71" spans="1:27" ht="20.149999999999999" customHeight="1" x14ac:dyDescent="0.35">
      <c r="A71" s="107" t="s">
        <v>181</v>
      </c>
      <c r="B71" s="106" t="s">
        <v>181</v>
      </c>
      <c r="C71" s="131" t="s">
        <v>30</v>
      </c>
      <c r="D71" s="115" t="s">
        <v>182</v>
      </c>
      <c r="E71" s="121" t="s">
        <v>183</v>
      </c>
      <c r="F71" s="164">
        <v>33</v>
      </c>
      <c r="G71" s="165">
        <v>966</v>
      </c>
      <c r="H71" s="165">
        <v>1145.6500000000003</v>
      </c>
      <c r="I71" s="165">
        <v>212.09</v>
      </c>
      <c r="J71" s="165">
        <v>18</v>
      </c>
      <c r="K71" s="165">
        <v>2</v>
      </c>
      <c r="L71" s="166">
        <v>1375.7400000000002</v>
      </c>
      <c r="M71" s="164">
        <v>1158.4800000000002</v>
      </c>
      <c r="N71" s="165">
        <v>205.41</v>
      </c>
      <c r="O71" s="165">
        <v>18</v>
      </c>
      <c r="P71" s="166">
        <v>1381.8900000000003</v>
      </c>
      <c r="Q71" s="164">
        <v>34</v>
      </c>
      <c r="R71" s="165">
        <v>1007</v>
      </c>
      <c r="S71" s="165">
        <v>1193.2400000000002</v>
      </c>
      <c r="T71" s="165">
        <v>216.11</v>
      </c>
      <c r="U71" s="165">
        <v>18</v>
      </c>
      <c r="V71" s="165">
        <v>2</v>
      </c>
      <c r="W71" s="192">
        <v>1427.3500000000004</v>
      </c>
      <c r="X71" s="201">
        <f>W71-L71</f>
        <v>51.610000000000127</v>
      </c>
      <c r="Z71" s="204">
        <f>W71-P71</f>
        <v>45.460000000000036</v>
      </c>
    </row>
    <row r="72" spans="1:27" ht="20.149999999999999" customHeight="1" x14ac:dyDescent="0.35">
      <c r="A72" s="107" t="s">
        <v>43</v>
      </c>
      <c r="B72" s="106" t="s">
        <v>46</v>
      </c>
      <c r="C72" s="131" t="s">
        <v>27</v>
      </c>
      <c r="D72" s="115" t="s">
        <v>47</v>
      </c>
      <c r="E72" s="121" t="s">
        <v>45</v>
      </c>
      <c r="F72" s="164">
        <v>18</v>
      </c>
      <c r="G72" s="165">
        <v>426</v>
      </c>
      <c r="H72" s="165">
        <v>694.3</v>
      </c>
      <c r="I72" s="165">
        <v>106.36</v>
      </c>
      <c r="J72" s="165">
        <v>3</v>
      </c>
      <c r="K72" s="165">
        <v>0</v>
      </c>
      <c r="L72" s="166">
        <v>803.66</v>
      </c>
      <c r="M72" s="164">
        <v>691.59999999999991</v>
      </c>
      <c r="N72" s="165">
        <v>127.06</v>
      </c>
      <c r="O72" s="165">
        <v>6.75</v>
      </c>
      <c r="P72" s="166">
        <v>825.41</v>
      </c>
      <c r="Q72" s="164">
        <v>18</v>
      </c>
      <c r="R72" s="165">
        <v>438</v>
      </c>
      <c r="S72" s="165">
        <v>732.65</v>
      </c>
      <c r="T72" s="165">
        <v>122.89</v>
      </c>
      <c r="U72" s="165">
        <v>3</v>
      </c>
      <c r="V72" s="165">
        <v>0</v>
      </c>
      <c r="W72" s="192">
        <v>858.54</v>
      </c>
      <c r="X72" s="201">
        <f>W72-L72</f>
        <v>54.879999999999995</v>
      </c>
      <c r="Z72" s="204">
        <f>W72-P72</f>
        <v>33.129999999999995</v>
      </c>
    </row>
    <row r="73" spans="1:27" ht="20.149999999999999" customHeight="1" x14ac:dyDescent="0.35">
      <c r="A73" s="107" t="s">
        <v>116</v>
      </c>
      <c r="B73" s="106" t="s">
        <v>119</v>
      </c>
      <c r="C73" s="131" t="s">
        <v>27</v>
      </c>
      <c r="D73" s="115" t="s">
        <v>120</v>
      </c>
      <c r="E73" s="121" t="s">
        <v>118</v>
      </c>
      <c r="F73" s="164">
        <v>9</v>
      </c>
      <c r="G73" s="165">
        <v>195</v>
      </c>
      <c r="H73" s="165">
        <v>322.98</v>
      </c>
      <c r="I73" s="165">
        <v>56.85</v>
      </c>
      <c r="J73" s="165">
        <v>5</v>
      </c>
      <c r="K73" s="165">
        <v>0</v>
      </c>
      <c r="L73" s="166">
        <v>384.83000000000004</v>
      </c>
      <c r="M73" s="164">
        <v>329.62</v>
      </c>
      <c r="N73" s="165">
        <v>91.61</v>
      </c>
      <c r="O73" s="165">
        <v>5</v>
      </c>
      <c r="P73" s="166">
        <v>426.23</v>
      </c>
      <c r="Q73" s="164">
        <v>9</v>
      </c>
      <c r="R73" s="165">
        <v>207</v>
      </c>
      <c r="S73" s="165">
        <v>356.65999999999997</v>
      </c>
      <c r="T73" s="165">
        <v>80.099999999999994</v>
      </c>
      <c r="U73" s="165">
        <v>5</v>
      </c>
      <c r="V73" s="165">
        <v>0</v>
      </c>
      <c r="W73" s="192">
        <v>441.76</v>
      </c>
      <c r="X73" s="201">
        <f>W73-L73</f>
        <v>56.92999999999995</v>
      </c>
      <c r="Z73" s="204">
        <f>W73-P73</f>
        <v>15.529999999999973</v>
      </c>
    </row>
    <row r="74" spans="1:27" ht="20.149999999999999" customHeight="1" x14ac:dyDescent="0.35">
      <c r="A74" s="214" t="s">
        <v>134</v>
      </c>
      <c r="B74" s="215" t="s">
        <v>135</v>
      </c>
      <c r="C74" s="216" t="s">
        <v>27</v>
      </c>
      <c r="D74" s="115" t="s">
        <v>136</v>
      </c>
      <c r="E74" s="121" t="s">
        <v>137</v>
      </c>
      <c r="F74" s="168">
        <v>24</v>
      </c>
      <c r="G74" s="172">
        <v>576</v>
      </c>
      <c r="H74" s="172">
        <v>1029.02</v>
      </c>
      <c r="I74" s="172">
        <v>158.46</v>
      </c>
      <c r="J74" s="172">
        <v>12</v>
      </c>
      <c r="K74" s="172">
        <v>0</v>
      </c>
      <c r="L74" s="170">
        <v>1199.48</v>
      </c>
      <c r="M74" s="168">
        <v>1090.5</v>
      </c>
      <c r="N74" s="172">
        <v>157.68</v>
      </c>
      <c r="O74" s="172">
        <v>14</v>
      </c>
      <c r="P74" s="170">
        <v>1262.18</v>
      </c>
      <c r="Q74" s="168">
        <v>26</v>
      </c>
      <c r="R74" s="172">
        <v>815</v>
      </c>
      <c r="S74" s="172">
        <v>1088.96</v>
      </c>
      <c r="T74" s="172">
        <v>162.36000000000001</v>
      </c>
      <c r="U74" s="172">
        <v>12</v>
      </c>
      <c r="V74" s="172">
        <v>0</v>
      </c>
      <c r="W74" s="220">
        <v>1263.3200000000002</v>
      </c>
      <c r="X74" s="201">
        <f>W74-L74</f>
        <v>63.840000000000146</v>
      </c>
      <c r="Z74" s="204">
        <f>W74-P74</f>
        <v>1.1400000000001</v>
      </c>
      <c r="AA74" s="137"/>
    </row>
    <row r="75" spans="1:27" ht="20.149999999999999" customHeight="1" x14ac:dyDescent="0.35">
      <c r="A75" s="107" t="s">
        <v>102</v>
      </c>
      <c r="B75" s="106" t="s">
        <v>102</v>
      </c>
      <c r="C75" s="131" t="s">
        <v>81</v>
      </c>
      <c r="D75" s="115" t="s">
        <v>103</v>
      </c>
      <c r="E75" s="121" t="s">
        <v>88</v>
      </c>
      <c r="F75" s="164">
        <v>31</v>
      </c>
      <c r="G75" s="165">
        <v>664</v>
      </c>
      <c r="H75" s="165">
        <v>1162.3699999999999</v>
      </c>
      <c r="I75" s="165">
        <v>254.52</v>
      </c>
      <c r="J75" s="165">
        <v>23</v>
      </c>
      <c r="K75" s="165">
        <v>31</v>
      </c>
      <c r="L75" s="166">
        <v>1439.8899999999999</v>
      </c>
      <c r="M75" s="164">
        <v>1151.5</v>
      </c>
      <c r="N75" s="165">
        <v>258.39</v>
      </c>
      <c r="O75" s="165">
        <v>22.25</v>
      </c>
      <c r="P75" s="166">
        <v>1432.1399999999999</v>
      </c>
      <c r="Q75" s="164">
        <v>31</v>
      </c>
      <c r="R75" s="165">
        <v>608</v>
      </c>
      <c r="S75" s="165">
        <v>1212.5999999999999</v>
      </c>
      <c r="T75" s="165">
        <v>268.64999999999998</v>
      </c>
      <c r="U75" s="165">
        <v>23</v>
      </c>
      <c r="V75" s="165">
        <v>29</v>
      </c>
      <c r="W75" s="192">
        <v>1504.25</v>
      </c>
      <c r="X75" s="201">
        <f>W75-L75</f>
        <v>64.360000000000127</v>
      </c>
      <c r="Z75" s="204">
        <f>W75-P75</f>
        <v>72.110000000000127</v>
      </c>
    </row>
    <row r="76" spans="1:27" ht="20.149999999999999" customHeight="1" x14ac:dyDescent="0.35">
      <c r="A76" s="107" t="s">
        <v>39</v>
      </c>
      <c r="B76" s="106" t="s">
        <v>39</v>
      </c>
      <c r="C76" s="131" t="s">
        <v>23</v>
      </c>
      <c r="D76" s="115" t="s">
        <v>40</v>
      </c>
      <c r="E76" s="121" t="s">
        <v>38</v>
      </c>
      <c r="F76" s="164">
        <v>31</v>
      </c>
      <c r="G76" s="165">
        <v>919</v>
      </c>
      <c r="H76" s="165">
        <v>1295.1699999999998</v>
      </c>
      <c r="I76" s="165">
        <v>233.47</v>
      </c>
      <c r="J76" s="165">
        <v>16</v>
      </c>
      <c r="K76" s="165">
        <v>16</v>
      </c>
      <c r="L76" s="166">
        <v>1544.6399999999999</v>
      </c>
      <c r="M76" s="164">
        <v>1263.05</v>
      </c>
      <c r="N76" s="165">
        <v>273.58999999999997</v>
      </c>
      <c r="O76" s="165">
        <v>16</v>
      </c>
      <c r="P76" s="166">
        <v>1552.6399999999999</v>
      </c>
      <c r="Q76" s="164">
        <v>32</v>
      </c>
      <c r="R76" s="165">
        <v>956</v>
      </c>
      <c r="S76" s="165">
        <v>1333.13</v>
      </c>
      <c r="T76" s="165">
        <v>264.04000000000002</v>
      </c>
      <c r="U76" s="165">
        <v>16</v>
      </c>
      <c r="V76" s="165">
        <v>10</v>
      </c>
      <c r="W76" s="192">
        <v>1613.17</v>
      </c>
      <c r="X76" s="201">
        <f>W76-L76</f>
        <v>68.5300000000002</v>
      </c>
      <c r="Z76" s="204">
        <f>W76-P76</f>
        <v>60.5300000000002</v>
      </c>
    </row>
    <row r="77" spans="1:27" ht="20.149999999999999" customHeight="1" x14ac:dyDescent="0.35">
      <c r="A77" s="107" t="s">
        <v>226</v>
      </c>
      <c r="B77" s="106" t="s">
        <v>226</v>
      </c>
      <c r="C77" s="131" t="s">
        <v>81</v>
      </c>
      <c r="D77" s="115" t="s">
        <v>227</v>
      </c>
      <c r="E77" s="121" t="s">
        <v>228</v>
      </c>
      <c r="F77" s="164">
        <v>18</v>
      </c>
      <c r="G77" s="165">
        <v>334</v>
      </c>
      <c r="H77" s="165">
        <v>622.44999999999993</v>
      </c>
      <c r="I77" s="165">
        <v>77.84</v>
      </c>
      <c r="J77" s="165">
        <v>11</v>
      </c>
      <c r="K77" s="165">
        <v>4</v>
      </c>
      <c r="L77" s="166">
        <v>711.29</v>
      </c>
      <c r="M77" s="164">
        <v>655.99999999999989</v>
      </c>
      <c r="N77" s="165">
        <v>115.69</v>
      </c>
      <c r="O77" s="165">
        <v>11</v>
      </c>
      <c r="P77" s="166">
        <v>782.68999999999994</v>
      </c>
      <c r="Q77" s="164">
        <v>21</v>
      </c>
      <c r="R77" s="165">
        <v>373</v>
      </c>
      <c r="S77" s="165">
        <v>678.77</v>
      </c>
      <c r="T77" s="165">
        <v>101.82</v>
      </c>
      <c r="U77" s="165">
        <v>11</v>
      </c>
      <c r="V77" s="165">
        <v>4</v>
      </c>
      <c r="W77" s="192">
        <v>791.58999999999992</v>
      </c>
      <c r="X77" s="201">
        <f>W77-L77</f>
        <v>80.299999999999955</v>
      </c>
      <c r="Z77" s="204">
        <f>W77-P77</f>
        <v>8.8999999999999773</v>
      </c>
    </row>
    <row r="78" spans="1:27" ht="20.149999999999999" customHeight="1" x14ac:dyDescent="0.35">
      <c r="A78" s="107" t="s">
        <v>152</v>
      </c>
      <c r="B78" s="106" t="s">
        <v>152</v>
      </c>
      <c r="C78" s="131" t="s">
        <v>55</v>
      </c>
      <c r="D78" s="115" t="s">
        <v>153</v>
      </c>
      <c r="E78" s="121" t="s">
        <v>154</v>
      </c>
      <c r="F78" s="164">
        <v>34</v>
      </c>
      <c r="G78" s="165">
        <v>647</v>
      </c>
      <c r="H78" s="165">
        <v>1191.44</v>
      </c>
      <c r="I78" s="165">
        <v>173.47</v>
      </c>
      <c r="J78" s="165">
        <v>22</v>
      </c>
      <c r="K78" s="165">
        <v>6</v>
      </c>
      <c r="L78" s="166">
        <v>1386.91</v>
      </c>
      <c r="M78" s="164">
        <v>1239.4000000000001</v>
      </c>
      <c r="N78" s="165">
        <v>194.11</v>
      </c>
      <c r="O78" s="165">
        <v>22</v>
      </c>
      <c r="P78" s="166">
        <v>1455.51</v>
      </c>
      <c r="Q78" s="164">
        <v>35</v>
      </c>
      <c r="R78" s="165">
        <v>707</v>
      </c>
      <c r="S78" s="165">
        <v>1265.22</v>
      </c>
      <c r="T78" s="165">
        <v>191.02</v>
      </c>
      <c r="U78" s="165">
        <v>22</v>
      </c>
      <c r="V78" s="165">
        <v>6</v>
      </c>
      <c r="W78" s="192">
        <v>1478.24</v>
      </c>
      <c r="X78" s="201">
        <f>W78-L78</f>
        <v>91.329999999999927</v>
      </c>
      <c r="Z78" s="204">
        <f>W78-P78</f>
        <v>22.730000000000018</v>
      </c>
    </row>
    <row r="79" spans="1:27" ht="20.149999999999999" customHeight="1" x14ac:dyDescent="0.35">
      <c r="A79" s="107" t="s">
        <v>80</v>
      </c>
      <c r="B79" s="106" t="s">
        <v>80</v>
      </c>
      <c r="C79" s="131" t="s">
        <v>81</v>
      </c>
      <c r="D79" s="115" t="s">
        <v>82</v>
      </c>
      <c r="E79" s="121" t="s">
        <v>83</v>
      </c>
      <c r="F79" s="164">
        <v>24</v>
      </c>
      <c r="G79" s="165">
        <v>541</v>
      </c>
      <c r="H79" s="165">
        <v>966.54</v>
      </c>
      <c r="I79" s="165">
        <v>123.82</v>
      </c>
      <c r="J79" s="165">
        <v>15</v>
      </c>
      <c r="K79" s="165">
        <v>0</v>
      </c>
      <c r="L79" s="166">
        <v>1105.3599999999999</v>
      </c>
      <c r="M79" s="164">
        <v>1014.4</v>
      </c>
      <c r="N79" s="165">
        <v>128.16</v>
      </c>
      <c r="O79" s="165">
        <v>16</v>
      </c>
      <c r="P79" s="166">
        <v>1158.56</v>
      </c>
      <c r="Q79" s="164">
        <v>26</v>
      </c>
      <c r="R79" s="165">
        <v>634</v>
      </c>
      <c r="S79" s="165">
        <v>1049.6999999999998</v>
      </c>
      <c r="T79" s="165">
        <v>133.37</v>
      </c>
      <c r="U79" s="165">
        <v>15</v>
      </c>
      <c r="V79" s="165">
        <v>0</v>
      </c>
      <c r="W79" s="192">
        <v>1198.0699999999997</v>
      </c>
      <c r="X79" s="201">
        <f>W79-L79</f>
        <v>92.709999999999809</v>
      </c>
      <c r="Z79" s="204">
        <f>W79-P79</f>
        <v>39.509999999999764</v>
      </c>
    </row>
    <row r="80" spans="1:27" ht="20.149999999999999" customHeight="1" x14ac:dyDescent="0.35">
      <c r="A80" s="107" t="s">
        <v>73</v>
      </c>
      <c r="B80" s="106" t="s">
        <v>75</v>
      </c>
      <c r="C80" s="131" t="s">
        <v>27</v>
      </c>
      <c r="D80" s="115" t="s">
        <v>76</v>
      </c>
      <c r="E80" s="121" t="s">
        <v>51</v>
      </c>
      <c r="F80" s="164">
        <v>33</v>
      </c>
      <c r="G80" s="165">
        <v>612</v>
      </c>
      <c r="H80" s="165">
        <v>1279.77</v>
      </c>
      <c r="I80" s="165">
        <v>185.68</v>
      </c>
      <c r="J80" s="165">
        <v>10.5</v>
      </c>
      <c r="K80" s="165">
        <v>0</v>
      </c>
      <c r="L80" s="166">
        <v>1475.95</v>
      </c>
      <c r="M80" s="164">
        <v>1261.5</v>
      </c>
      <c r="N80" s="165">
        <v>224.13</v>
      </c>
      <c r="O80" s="165">
        <v>10.5</v>
      </c>
      <c r="P80" s="166">
        <v>1496.13</v>
      </c>
      <c r="Q80" s="164">
        <v>34</v>
      </c>
      <c r="R80" s="165">
        <v>652</v>
      </c>
      <c r="S80" s="165">
        <v>1342.1399999999999</v>
      </c>
      <c r="T80" s="165">
        <v>216.19</v>
      </c>
      <c r="U80" s="165">
        <v>10.5</v>
      </c>
      <c r="V80" s="165">
        <v>0</v>
      </c>
      <c r="W80" s="192">
        <v>1568.83</v>
      </c>
      <c r="X80" s="201">
        <f>W80-L80</f>
        <v>92.879999999999882</v>
      </c>
      <c r="Z80" s="204">
        <f>W80-P80</f>
        <v>72.699999999999818</v>
      </c>
    </row>
    <row r="81" spans="1:27" ht="20.149999999999999" customHeight="1" x14ac:dyDescent="0.35">
      <c r="A81" s="107" t="s">
        <v>64</v>
      </c>
      <c r="B81" s="106" t="s">
        <v>67</v>
      </c>
      <c r="C81" s="131" t="s">
        <v>27</v>
      </c>
      <c r="D81" s="115" t="s">
        <v>68</v>
      </c>
      <c r="E81" s="121" t="s">
        <v>66</v>
      </c>
      <c r="F81" s="164">
        <v>33</v>
      </c>
      <c r="G81" s="165">
        <v>740</v>
      </c>
      <c r="H81" s="165">
        <v>1250.6199999999999</v>
      </c>
      <c r="I81" s="165">
        <v>216.81</v>
      </c>
      <c r="J81" s="165">
        <v>18</v>
      </c>
      <c r="K81" s="165">
        <v>0</v>
      </c>
      <c r="L81" s="166">
        <v>1485.4299999999998</v>
      </c>
      <c r="M81" s="164">
        <v>1256.8</v>
      </c>
      <c r="N81" s="165">
        <v>262.24</v>
      </c>
      <c r="O81" s="165">
        <v>22</v>
      </c>
      <c r="P81" s="166">
        <v>1541.0399999999997</v>
      </c>
      <c r="Q81" s="164">
        <v>37</v>
      </c>
      <c r="R81" s="165">
        <v>806</v>
      </c>
      <c r="S81" s="165">
        <v>1313.89</v>
      </c>
      <c r="T81" s="165">
        <v>250.05</v>
      </c>
      <c r="U81" s="165">
        <v>18</v>
      </c>
      <c r="V81" s="165">
        <v>0</v>
      </c>
      <c r="W81" s="192">
        <v>1581.94</v>
      </c>
      <c r="X81" s="201">
        <f>W81-L81</f>
        <v>96.510000000000218</v>
      </c>
      <c r="Z81" s="204">
        <f>W81-P81</f>
        <v>40.900000000000318</v>
      </c>
    </row>
    <row r="82" spans="1:27" ht="20.149999999999999" customHeight="1" x14ac:dyDescent="0.35">
      <c r="A82" s="107" t="s">
        <v>155</v>
      </c>
      <c r="B82" s="106" t="s">
        <v>155</v>
      </c>
      <c r="C82" s="131" t="s">
        <v>81</v>
      </c>
      <c r="D82" s="115" t="s">
        <v>156</v>
      </c>
      <c r="E82" s="121" t="s">
        <v>143</v>
      </c>
      <c r="F82" s="164">
        <v>41</v>
      </c>
      <c r="G82" s="165">
        <v>939</v>
      </c>
      <c r="H82" s="165">
        <v>1527.27</v>
      </c>
      <c r="I82" s="165">
        <v>253.37</v>
      </c>
      <c r="J82" s="165">
        <v>30</v>
      </c>
      <c r="K82" s="165">
        <v>6</v>
      </c>
      <c r="L82" s="166">
        <v>1810.6399999999999</v>
      </c>
      <c r="M82" s="164">
        <v>1552.75</v>
      </c>
      <c r="N82" s="165">
        <v>266.39</v>
      </c>
      <c r="O82" s="165">
        <v>29</v>
      </c>
      <c r="P82" s="166">
        <v>1848.1399999999999</v>
      </c>
      <c r="Q82" s="164">
        <v>42</v>
      </c>
      <c r="R82" s="165">
        <v>977</v>
      </c>
      <c r="S82" s="165">
        <v>1606.38</v>
      </c>
      <c r="T82" s="165">
        <v>270.89999999999998</v>
      </c>
      <c r="U82" s="165">
        <v>30</v>
      </c>
      <c r="V82" s="165">
        <v>6</v>
      </c>
      <c r="W82" s="192">
        <v>1907.2800000000002</v>
      </c>
      <c r="X82" s="201">
        <f>W82-L82</f>
        <v>96.640000000000327</v>
      </c>
      <c r="Z82" s="204">
        <f>W82-P82</f>
        <v>59.140000000000327</v>
      </c>
    </row>
    <row r="83" spans="1:27" s="137" customFormat="1" ht="116" x14ac:dyDescent="0.35">
      <c r="A83" s="126" t="s">
        <v>189</v>
      </c>
      <c r="B83" s="126" t="s">
        <v>192</v>
      </c>
      <c r="C83" s="133" t="s">
        <v>27</v>
      </c>
      <c r="D83" s="127" t="s">
        <v>193</v>
      </c>
      <c r="E83" s="129" t="s">
        <v>191</v>
      </c>
      <c r="F83" s="217">
        <v>10</v>
      </c>
      <c r="G83" s="217">
        <v>270</v>
      </c>
      <c r="H83" s="217">
        <v>401.94</v>
      </c>
      <c r="I83" s="217">
        <v>52.7</v>
      </c>
      <c r="J83" s="217">
        <v>8</v>
      </c>
      <c r="K83" s="217">
        <v>0</v>
      </c>
      <c r="L83" s="217">
        <v>462.64</v>
      </c>
      <c r="M83" s="164">
        <v>440.3</v>
      </c>
      <c r="N83" s="218">
        <v>62.34</v>
      </c>
      <c r="O83" s="166">
        <v>5.5</v>
      </c>
      <c r="P83" s="219">
        <v>508.14</v>
      </c>
      <c r="Q83" s="165">
        <v>12</v>
      </c>
      <c r="R83" s="217">
        <v>318</v>
      </c>
      <c r="S83" s="217">
        <v>519.28</v>
      </c>
      <c r="T83" s="217">
        <v>70.739999999999995</v>
      </c>
      <c r="U83" s="217">
        <v>8</v>
      </c>
      <c r="V83" s="217">
        <v>0</v>
      </c>
      <c r="W83" s="217">
        <v>598.02</v>
      </c>
      <c r="X83" s="201">
        <f>W83-L83</f>
        <v>135.38</v>
      </c>
      <c r="Y83" s="203"/>
      <c r="Z83" s="204">
        <f>W83-P83</f>
        <v>89.88</v>
      </c>
      <c r="AA83" s="105"/>
    </row>
    <row r="84" spans="1:27" ht="20.149999999999999" customHeight="1" x14ac:dyDescent="0.35">
      <c r="A84" s="107" t="s">
        <v>22</v>
      </c>
      <c r="B84" s="106" t="s">
        <v>26</v>
      </c>
      <c r="C84" s="131" t="s">
        <v>27</v>
      </c>
      <c r="D84" s="115" t="s">
        <v>28</v>
      </c>
      <c r="E84" s="121" t="s">
        <v>25</v>
      </c>
      <c r="F84" s="164">
        <v>33</v>
      </c>
      <c r="G84" s="165">
        <v>680</v>
      </c>
      <c r="H84" s="165">
        <v>1168.8499999999999</v>
      </c>
      <c r="I84" s="165">
        <v>235.44</v>
      </c>
      <c r="J84" s="165">
        <v>12</v>
      </c>
      <c r="K84" s="165">
        <v>0</v>
      </c>
      <c r="L84" s="166">
        <v>1416.29</v>
      </c>
      <c r="M84" s="164">
        <v>1174.3</v>
      </c>
      <c r="N84" s="165">
        <v>281.99</v>
      </c>
      <c r="O84" s="165">
        <v>21</v>
      </c>
      <c r="P84" s="166">
        <v>1477.29</v>
      </c>
      <c r="Q84" s="164">
        <v>35</v>
      </c>
      <c r="R84" s="165">
        <v>757</v>
      </c>
      <c r="S84" s="165">
        <v>1267.07</v>
      </c>
      <c r="T84" s="165">
        <v>278.04000000000002</v>
      </c>
      <c r="U84" s="165">
        <v>12</v>
      </c>
      <c r="V84" s="165">
        <v>0</v>
      </c>
      <c r="W84" s="192">
        <v>1557.11</v>
      </c>
      <c r="X84" s="201">
        <f>W84-L84</f>
        <v>140.81999999999994</v>
      </c>
      <c r="Z84" s="204">
        <f>W84-P84</f>
        <v>79.819999999999936</v>
      </c>
    </row>
    <row r="85" spans="1:27" ht="20.149999999999999" customHeight="1" x14ac:dyDescent="0.35">
      <c r="A85" s="107" t="s">
        <v>172</v>
      </c>
      <c r="B85" s="106" t="s">
        <v>172</v>
      </c>
      <c r="C85" s="131" t="s">
        <v>49</v>
      </c>
      <c r="D85" s="115" t="s">
        <v>173</v>
      </c>
      <c r="E85" s="121" t="s">
        <v>174</v>
      </c>
      <c r="F85" s="164">
        <v>55</v>
      </c>
      <c r="G85" s="165">
        <v>1537</v>
      </c>
      <c r="H85" s="165">
        <v>2156.7800000000002</v>
      </c>
      <c r="I85" s="165">
        <v>365.38</v>
      </c>
      <c r="J85" s="165">
        <v>32</v>
      </c>
      <c r="K85" s="165">
        <v>0</v>
      </c>
      <c r="L85" s="166">
        <v>2554.1600000000003</v>
      </c>
      <c r="M85" s="164">
        <v>2189.2000000000003</v>
      </c>
      <c r="N85" s="165">
        <v>429.46</v>
      </c>
      <c r="O85" s="165">
        <v>32</v>
      </c>
      <c r="P85" s="166">
        <v>2650.6600000000003</v>
      </c>
      <c r="Q85" s="164">
        <v>59</v>
      </c>
      <c r="R85" s="165">
        <v>1637</v>
      </c>
      <c r="S85" s="165">
        <v>2293.4699999999998</v>
      </c>
      <c r="T85" s="165">
        <v>418.57</v>
      </c>
      <c r="U85" s="165">
        <v>32</v>
      </c>
      <c r="V85" s="165">
        <v>0</v>
      </c>
      <c r="W85" s="192">
        <v>2744.04</v>
      </c>
      <c r="X85" s="201">
        <f>W85-L85</f>
        <v>189.87999999999965</v>
      </c>
      <c r="Z85" s="204">
        <f>W85-P85</f>
        <v>93.379999999999654</v>
      </c>
    </row>
    <row r="86" spans="1:27" ht="20.149999999999999" customHeight="1" x14ac:dyDescent="0.35">
      <c r="A86" s="107" t="s">
        <v>170</v>
      </c>
      <c r="B86" s="106" t="s">
        <v>170</v>
      </c>
      <c r="C86" s="131" t="s">
        <v>55</v>
      </c>
      <c r="D86" s="115" t="s">
        <v>171</v>
      </c>
      <c r="E86" s="121" t="s">
        <v>149</v>
      </c>
      <c r="F86" s="164">
        <v>31</v>
      </c>
      <c r="G86" s="165">
        <v>702</v>
      </c>
      <c r="H86" s="165">
        <v>1053.27</v>
      </c>
      <c r="I86" s="165">
        <v>191.73</v>
      </c>
      <c r="J86" s="165">
        <v>12</v>
      </c>
      <c r="K86" s="165">
        <v>14</v>
      </c>
      <c r="L86" s="166">
        <v>1257</v>
      </c>
      <c r="M86" s="164">
        <v>1112</v>
      </c>
      <c r="N86" s="165">
        <v>175</v>
      </c>
      <c r="O86" s="165">
        <v>32</v>
      </c>
      <c r="P86" s="166">
        <v>1319</v>
      </c>
      <c r="Q86" s="164">
        <v>36</v>
      </c>
      <c r="R86" s="165">
        <v>843</v>
      </c>
      <c r="S86" s="165">
        <v>1264.7800000000002</v>
      </c>
      <c r="T86" s="165">
        <v>212.35</v>
      </c>
      <c r="U86" s="165">
        <v>12</v>
      </c>
      <c r="V86" s="165">
        <v>14</v>
      </c>
      <c r="W86" s="192">
        <v>1489.13</v>
      </c>
      <c r="X86" s="201">
        <f>W86-L86</f>
        <v>232.13000000000011</v>
      </c>
      <c r="Z86" s="204">
        <f>W86-P86</f>
        <v>170.13000000000011</v>
      </c>
    </row>
    <row r="87" spans="1:27" s="156" customFormat="1" ht="20.149999999999999" customHeight="1" x14ac:dyDescent="0.45">
      <c r="A87" s="152"/>
      <c r="B87" s="153"/>
      <c r="C87" s="154"/>
      <c r="D87" s="155"/>
      <c r="E87" s="143" t="s">
        <v>645</v>
      </c>
      <c r="F87" s="173"/>
      <c r="G87" s="174"/>
      <c r="H87" s="174"/>
      <c r="I87" s="174"/>
      <c r="J87" s="174"/>
      <c r="K87" s="174"/>
      <c r="L87" s="175"/>
      <c r="M87" s="173"/>
      <c r="N87" s="174"/>
      <c r="O87" s="174"/>
      <c r="P87" s="175"/>
      <c r="Q87" s="173"/>
      <c r="R87" s="174"/>
      <c r="S87" s="174"/>
      <c r="T87" s="174"/>
      <c r="U87" s="174"/>
      <c r="V87" s="174"/>
      <c r="W87" s="193"/>
      <c r="X87" s="213">
        <f>SUM(X9:X86)</f>
        <v>734.9200000000011</v>
      </c>
      <c r="Y87" s="213"/>
      <c r="Z87" s="213">
        <f t="shared" ref="Z87" si="2">SUM(Z9:Z86)</f>
        <v>-538.62999999999886</v>
      </c>
    </row>
    <row r="88" spans="1:27" ht="20.149999999999999" customHeight="1" x14ac:dyDescent="0.35">
      <c r="A88" s="107"/>
      <c r="B88" s="106"/>
      <c r="C88" s="131"/>
      <c r="D88" s="115"/>
      <c r="E88" s="121"/>
      <c r="F88" s="164"/>
      <c r="G88" s="165"/>
      <c r="H88" s="165"/>
      <c r="I88" s="165"/>
      <c r="J88" s="165"/>
      <c r="K88" s="165"/>
      <c r="L88" s="166"/>
      <c r="M88" s="164"/>
      <c r="N88" s="165"/>
      <c r="O88" s="165"/>
      <c r="P88" s="166"/>
      <c r="Q88" s="164"/>
      <c r="R88" s="165"/>
      <c r="S88" s="165"/>
      <c r="T88" s="165"/>
      <c r="U88" s="165"/>
      <c r="V88" s="165"/>
      <c r="W88" s="192"/>
      <c r="X88" s="201"/>
    </row>
    <row r="89" spans="1:27" ht="20.149999999999999" customHeight="1" x14ac:dyDescent="0.35">
      <c r="A89" s="125"/>
      <c r="B89" s="19"/>
      <c r="C89" s="77"/>
      <c r="D89" s="119"/>
      <c r="E89" s="128"/>
      <c r="F89" s="176"/>
      <c r="G89" s="177"/>
      <c r="H89" s="177"/>
      <c r="I89" s="177"/>
      <c r="J89" s="177"/>
      <c r="K89" s="177"/>
      <c r="L89" s="178"/>
      <c r="N89" s="180"/>
      <c r="O89" s="180"/>
      <c r="P89" s="178"/>
      <c r="Q89" s="176"/>
      <c r="R89" s="177"/>
      <c r="S89" s="177"/>
      <c r="T89" s="177"/>
      <c r="U89" s="177"/>
      <c r="V89" s="177"/>
      <c r="W89" s="194"/>
      <c r="X89" s="201"/>
    </row>
    <row r="90" spans="1:27" ht="20.149999999999999" customHeight="1" x14ac:dyDescent="0.35">
      <c r="A90" s="107" t="s">
        <v>350</v>
      </c>
      <c r="B90" s="106" t="s">
        <v>352</v>
      </c>
      <c r="C90" s="131" t="s">
        <v>59</v>
      </c>
      <c r="D90" s="115" t="s">
        <v>353</v>
      </c>
      <c r="E90" s="121" t="s">
        <v>328</v>
      </c>
      <c r="F90" s="164">
        <v>8</v>
      </c>
      <c r="G90" s="165">
        <v>144</v>
      </c>
      <c r="H90" s="165">
        <v>287.69</v>
      </c>
      <c r="I90" s="165">
        <v>87.31</v>
      </c>
      <c r="J90" s="165">
        <v>4</v>
      </c>
      <c r="K90" s="165">
        <v>0</v>
      </c>
      <c r="L90" s="166">
        <v>379</v>
      </c>
      <c r="M90" s="164">
        <v>277.75</v>
      </c>
      <c r="N90" s="165">
        <v>100.25</v>
      </c>
      <c r="O90" s="165">
        <v>4</v>
      </c>
      <c r="P90" s="166">
        <v>382</v>
      </c>
      <c r="Q90" s="181"/>
      <c r="R90" s="182"/>
      <c r="S90" s="182"/>
      <c r="T90" s="182"/>
      <c r="U90" s="182"/>
      <c r="V90" s="182"/>
      <c r="W90" s="195"/>
      <c r="X90" s="201">
        <f>W90-L90</f>
        <v>-379</v>
      </c>
      <c r="Z90" s="204">
        <f>W90-P90</f>
        <v>-382</v>
      </c>
    </row>
    <row r="91" spans="1:27" s="72" customFormat="1" ht="20.149999999999999" customHeight="1" x14ac:dyDescent="0.35">
      <c r="A91" s="107" t="s">
        <v>345</v>
      </c>
      <c r="B91" s="106" t="s">
        <v>345</v>
      </c>
      <c r="C91" s="131" t="s">
        <v>30</v>
      </c>
      <c r="D91" s="115" t="s">
        <v>346</v>
      </c>
      <c r="E91" s="121" t="s">
        <v>347</v>
      </c>
      <c r="F91" s="164">
        <v>46</v>
      </c>
      <c r="G91" s="165">
        <v>1505</v>
      </c>
      <c r="H91" s="165">
        <v>1547.7700000000002</v>
      </c>
      <c r="I91" s="165">
        <v>239.76</v>
      </c>
      <c r="J91" s="165">
        <v>17</v>
      </c>
      <c r="K91" s="165">
        <v>0</v>
      </c>
      <c r="L91" s="166">
        <v>1804.5300000000002</v>
      </c>
      <c r="M91" s="164">
        <v>1477.2000000000003</v>
      </c>
      <c r="N91" s="165">
        <v>227.25</v>
      </c>
      <c r="O91" s="165">
        <v>17</v>
      </c>
      <c r="P91" s="166">
        <v>1721.4500000000003</v>
      </c>
      <c r="Q91" s="164">
        <v>43</v>
      </c>
      <c r="R91" s="165">
        <v>1400</v>
      </c>
      <c r="S91" s="165">
        <v>1434.9299999999998</v>
      </c>
      <c r="T91" s="165">
        <v>218.44</v>
      </c>
      <c r="U91" s="165">
        <v>17</v>
      </c>
      <c r="V91" s="165">
        <v>0</v>
      </c>
      <c r="W91" s="192">
        <v>1670.37</v>
      </c>
      <c r="X91" s="201">
        <f>W91-L91</f>
        <v>-134.16000000000031</v>
      </c>
      <c r="Y91" s="203"/>
      <c r="Z91" s="204">
        <f>W91-P91</f>
        <v>-51.080000000000382</v>
      </c>
      <c r="AA91" s="105"/>
    </row>
    <row r="92" spans="1:27" ht="20.149999999999999" customHeight="1" x14ac:dyDescent="0.35">
      <c r="A92" s="107" t="s">
        <v>284</v>
      </c>
      <c r="B92" s="106" t="s">
        <v>284</v>
      </c>
      <c r="C92" s="131" t="s">
        <v>49</v>
      </c>
      <c r="D92" s="115" t="s">
        <v>285</v>
      </c>
      <c r="E92" s="121" t="s">
        <v>286</v>
      </c>
      <c r="F92" s="164">
        <v>36</v>
      </c>
      <c r="G92" s="165">
        <v>1235</v>
      </c>
      <c r="H92" s="165">
        <v>1277.44</v>
      </c>
      <c r="I92" s="165">
        <v>151.51</v>
      </c>
      <c r="J92" s="165">
        <v>21</v>
      </c>
      <c r="K92" s="165">
        <v>0</v>
      </c>
      <c r="L92" s="166">
        <v>1449.95</v>
      </c>
      <c r="M92" s="164">
        <v>1276.3</v>
      </c>
      <c r="N92" s="165">
        <v>116.14999999999999</v>
      </c>
      <c r="O92" s="165">
        <v>11.25</v>
      </c>
      <c r="P92" s="166">
        <v>1403.7</v>
      </c>
      <c r="Q92" s="164">
        <v>34</v>
      </c>
      <c r="R92" s="165">
        <v>1165</v>
      </c>
      <c r="S92" s="165">
        <v>1224.17</v>
      </c>
      <c r="T92" s="165">
        <v>128.61000000000001</v>
      </c>
      <c r="U92" s="165">
        <v>21</v>
      </c>
      <c r="V92" s="165">
        <v>0</v>
      </c>
      <c r="W92" s="192">
        <v>1373.7800000000002</v>
      </c>
      <c r="X92" s="201">
        <f>W92-L92</f>
        <v>-76.169999999999845</v>
      </c>
      <c r="Z92" s="204">
        <f>W92-P92</f>
        <v>-29.919999999999845</v>
      </c>
    </row>
    <row r="93" spans="1:27" ht="20.149999999999999" customHeight="1" x14ac:dyDescent="0.35">
      <c r="A93" s="107" t="s">
        <v>233</v>
      </c>
      <c r="B93" s="106" t="s">
        <v>233</v>
      </c>
      <c r="C93" s="131" t="s">
        <v>49</v>
      </c>
      <c r="D93" s="115" t="s">
        <v>234</v>
      </c>
      <c r="E93" s="121" t="s">
        <v>235</v>
      </c>
      <c r="F93" s="164">
        <v>35</v>
      </c>
      <c r="G93" s="165">
        <v>1131</v>
      </c>
      <c r="H93" s="165">
        <v>1213.3200000000002</v>
      </c>
      <c r="I93" s="165">
        <v>301.36</v>
      </c>
      <c r="J93" s="165">
        <v>30</v>
      </c>
      <c r="K93" s="165">
        <v>22</v>
      </c>
      <c r="L93" s="166">
        <v>1544.6800000000003</v>
      </c>
      <c r="M93" s="164">
        <v>1231.1500000000001</v>
      </c>
      <c r="N93" s="165">
        <v>286.53000000000003</v>
      </c>
      <c r="O93" s="165">
        <v>27</v>
      </c>
      <c r="P93" s="166">
        <v>1544.6800000000003</v>
      </c>
      <c r="Q93" s="164">
        <v>34</v>
      </c>
      <c r="R93" s="165">
        <v>1091</v>
      </c>
      <c r="S93" s="165">
        <v>1171.8</v>
      </c>
      <c r="T93" s="165">
        <v>282.44</v>
      </c>
      <c r="U93" s="165">
        <v>30</v>
      </c>
      <c r="V93" s="165">
        <v>14</v>
      </c>
      <c r="W93" s="192">
        <v>1484.24</v>
      </c>
      <c r="X93" s="201">
        <f>W93-L93</f>
        <v>-60.440000000000282</v>
      </c>
      <c r="Z93" s="204">
        <f>W93-P93</f>
        <v>-60.440000000000282</v>
      </c>
    </row>
    <row r="94" spans="1:27" ht="20.149999999999999" customHeight="1" x14ac:dyDescent="0.35">
      <c r="A94" s="107" t="s">
        <v>241</v>
      </c>
      <c r="B94" s="106" t="s">
        <v>241</v>
      </c>
      <c r="C94" s="131" t="s">
        <v>30</v>
      </c>
      <c r="D94" s="115" t="s">
        <v>242</v>
      </c>
      <c r="E94" s="121" t="s">
        <v>243</v>
      </c>
      <c r="F94" s="164">
        <v>46</v>
      </c>
      <c r="G94" s="165">
        <v>1551</v>
      </c>
      <c r="H94" s="165">
        <v>1552.32</v>
      </c>
      <c r="I94" s="165">
        <v>245.27</v>
      </c>
      <c r="J94" s="165">
        <v>17</v>
      </c>
      <c r="K94" s="165">
        <v>0</v>
      </c>
      <c r="L94" s="166">
        <v>1814.59</v>
      </c>
      <c r="M94" s="164">
        <v>1493.3</v>
      </c>
      <c r="N94" s="165">
        <v>252.79000000000002</v>
      </c>
      <c r="O94" s="165">
        <v>17</v>
      </c>
      <c r="P94" s="166">
        <v>1763.09</v>
      </c>
      <c r="Q94" s="164">
        <v>44</v>
      </c>
      <c r="R94" s="165">
        <v>1503</v>
      </c>
      <c r="S94" s="165">
        <v>1497.2600000000002</v>
      </c>
      <c r="T94" s="165">
        <v>245.02</v>
      </c>
      <c r="U94" s="165">
        <v>17</v>
      </c>
      <c r="V94" s="165">
        <v>0</v>
      </c>
      <c r="W94" s="192">
        <v>1759.2800000000002</v>
      </c>
      <c r="X94" s="201">
        <f>W94-L94</f>
        <v>-55.309999999999718</v>
      </c>
      <c r="Z94" s="204">
        <f>W94-P94</f>
        <v>-3.8099999999997181</v>
      </c>
    </row>
    <row r="95" spans="1:27" ht="20.149999999999999" customHeight="1" x14ac:dyDescent="0.35">
      <c r="A95" s="107" t="s">
        <v>333</v>
      </c>
      <c r="B95" s="106" t="s">
        <v>333</v>
      </c>
      <c r="C95" s="131" t="s">
        <v>49</v>
      </c>
      <c r="D95" s="115" t="s">
        <v>334</v>
      </c>
      <c r="E95" s="121" t="s">
        <v>335</v>
      </c>
      <c r="F95" s="164">
        <v>37</v>
      </c>
      <c r="G95" s="165">
        <v>1226</v>
      </c>
      <c r="H95" s="165">
        <v>1252.4100000000001</v>
      </c>
      <c r="I95" s="165">
        <v>255.07</v>
      </c>
      <c r="J95" s="165">
        <v>17</v>
      </c>
      <c r="K95" s="165">
        <v>0</v>
      </c>
      <c r="L95" s="166">
        <v>1524.48</v>
      </c>
      <c r="M95" s="164">
        <v>1216.6000000000001</v>
      </c>
      <c r="N95" s="165">
        <v>288.38</v>
      </c>
      <c r="O95" s="165">
        <v>20.5</v>
      </c>
      <c r="P95" s="166">
        <v>1525.48</v>
      </c>
      <c r="Q95" s="164">
        <v>36</v>
      </c>
      <c r="R95" s="165">
        <v>1196</v>
      </c>
      <c r="S95" s="165">
        <v>1201.1399999999999</v>
      </c>
      <c r="T95" s="165">
        <v>264.16000000000003</v>
      </c>
      <c r="U95" s="165">
        <v>17</v>
      </c>
      <c r="V95" s="165">
        <v>0</v>
      </c>
      <c r="W95" s="192">
        <v>1482.3</v>
      </c>
      <c r="X95" s="201">
        <f>W95-L95</f>
        <v>-42.180000000000064</v>
      </c>
      <c r="Z95" s="204">
        <f>W95-P95</f>
        <v>-43.180000000000064</v>
      </c>
    </row>
    <row r="96" spans="1:27" ht="20.149999999999999" customHeight="1" x14ac:dyDescent="0.35">
      <c r="A96" s="107" t="s">
        <v>336</v>
      </c>
      <c r="B96" s="106" t="s">
        <v>336</v>
      </c>
      <c r="C96" s="131" t="s">
        <v>30</v>
      </c>
      <c r="D96" s="115" t="s">
        <v>337</v>
      </c>
      <c r="E96" s="121" t="s">
        <v>338</v>
      </c>
      <c r="F96" s="164">
        <v>64</v>
      </c>
      <c r="G96" s="165">
        <v>2421</v>
      </c>
      <c r="H96" s="165">
        <v>2167.29</v>
      </c>
      <c r="I96" s="165">
        <v>517.69000000000005</v>
      </c>
      <c r="J96" s="165">
        <v>26</v>
      </c>
      <c r="K96" s="165">
        <v>0</v>
      </c>
      <c r="L96" s="166">
        <v>2710.98</v>
      </c>
      <c r="M96" s="164">
        <v>2162.4</v>
      </c>
      <c r="N96" s="165">
        <v>541.08000000000004</v>
      </c>
      <c r="O96" s="165">
        <v>29.5</v>
      </c>
      <c r="P96" s="166">
        <v>2732.98</v>
      </c>
      <c r="Q96" s="164">
        <v>64</v>
      </c>
      <c r="R96" s="165">
        <v>2421</v>
      </c>
      <c r="S96" s="165">
        <v>2127.1899999999996</v>
      </c>
      <c r="T96" s="165">
        <v>519.34</v>
      </c>
      <c r="U96" s="165">
        <v>26</v>
      </c>
      <c r="V96" s="165">
        <v>0</v>
      </c>
      <c r="W96" s="192">
        <v>2672.5299999999997</v>
      </c>
      <c r="X96" s="201">
        <f>W96-L96</f>
        <v>-38.450000000000273</v>
      </c>
      <c r="Z96" s="204">
        <f>W96-P96</f>
        <v>-60.450000000000273</v>
      </c>
    </row>
    <row r="97" spans="1:27" ht="20.149999999999999" customHeight="1" x14ac:dyDescent="0.35">
      <c r="A97" s="107" t="s">
        <v>269</v>
      </c>
      <c r="B97" s="106" t="s">
        <v>269</v>
      </c>
      <c r="C97" s="131" t="s">
        <v>49</v>
      </c>
      <c r="D97" s="115" t="s">
        <v>270</v>
      </c>
      <c r="E97" s="121" t="s">
        <v>271</v>
      </c>
      <c r="F97" s="164">
        <v>91</v>
      </c>
      <c r="G97" s="165">
        <v>2691</v>
      </c>
      <c r="H97" s="165">
        <v>3303.3900000000003</v>
      </c>
      <c r="I97" s="165">
        <v>726.99</v>
      </c>
      <c r="J97" s="165">
        <v>22</v>
      </c>
      <c r="K97" s="165">
        <v>0</v>
      </c>
      <c r="L97" s="166">
        <v>4052.38</v>
      </c>
      <c r="M97" s="164">
        <v>3321.4500000000003</v>
      </c>
      <c r="N97" s="165">
        <v>706.23</v>
      </c>
      <c r="O97" s="165">
        <v>27</v>
      </c>
      <c r="P97" s="166">
        <v>4054.6800000000003</v>
      </c>
      <c r="Q97" s="164">
        <v>89</v>
      </c>
      <c r="R97" s="165">
        <v>2719</v>
      </c>
      <c r="S97" s="165">
        <v>3277.46</v>
      </c>
      <c r="T97" s="165">
        <v>719.49</v>
      </c>
      <c r="U97" s="165">
        <v>22</v>
      </c>
      <c r="V97" s="165">
        <v>0</v>
      </c>
      <c r="W97" s="192">
        <v>4018.95</v>
      </c>
      <c r="X97" s="201">
        <f>W97-L97</f>
        <v>-33.430000000000291</v>
      </c>
      <c r="Z97" s="204">
        <f>W97-P97</f>
        <v>-35.730000000000473</v>
      </c>
    </row>
    <row r="98" spans="1:27" ht="20.149999999999999" customHeight="1" x14ac:dyDescent="0.35">
      <c r="A98" s="107" t="s">
        <v>247</v>
      </c>
      <c r="B98" s="106" t="s">
        <v>247</v>
      </c>
      <c r="C98" s="131" t="s">
        <v>23</v>
      </c>
      <c r="D98" s="115" t="s">
        <v>248</v>
      </c>
      <c r="E98" s="121" t="s">
        <v>249</v>
      </c>
      <c r="F98" s="164">
        <v>28</v>
      </c>
      <c r="G98" s="165">
        <v>812</v>
      </c>
      <c r="H98" s="165">
        <v>1071.1399999999999</v>
      </c>
      <c r="I98" s="165">
        <v>170.64</v>
      </c>
      <c r="J98" s="165">
        <v>21</v>
      </c>
      <c r="K98" s="165">
        <v>9</v>
      </c>
      <c r="L98" s="166">
        <v>1262.7799999999997</v>
      </c>
      <c r="M98" s="164">
        <v>1084.7199999999998</v>
      </c>
      <c r="N98" s="165">
        <v>171.05999999999997</v>
      </c>
      <c r="O98" s="165">
        <v>17</v>
      </c>
      <c r="P98" s="166">
        <v>1272.7799999999997</v>
      </c>
      <c r="Q98" s="164">
        <v>27</v>
      </c>
      <c r="R98" s="165">
        <v>799</v>
      </c>
      <c r="S98" s="165">
        <v>1052.52</v>
      </c>
      <c r="T98" s="165">
        <v>167.13</v>
      </c>
      <c r="U98" s="165">
        <v>21</v>
      </c>
      <c r="V98" s="165">
        <v>5</v>
      </c>
      <c r="W98" s="192">
        <v>1240.6500000000001</v>
      </c>
      <c r="X98" s="201">
        <f>W98-L98</f>
        <v>-22.129999999999654</v>
      </c>
      <c r="Y98" s="202"/>
      <c r="Z98" s="204">
        <f>W98-P98</f>
        <v>-32.129999999999654</v>
      </c>
      <c r="AA98" s="72"/>
    </row>
    <row r="99" spans="1:27" ht="20.149999999999999" customHeight="1" x14ac:dyDescent="0.35">
      <c r="A99" s="107" t="s">
        <v>354</v>
      </c>
      <c r="B99" s="106" t="s">
        <v>354</v>
      </c>
      <c r="C99" s="131" t="s">
        <v>81</v>
      </c>
      <c r="D99" s="115" t="s">
        <v>355</v>
      </c>
      <c r="E99" s="121" t="s">
        <v>356</v>
      </c>
      <c r="F99" s="164">
        <v>27</v>
      </c>
      <c r="G99" s="165">
        <v>584</v>
      </c>
      <c r="H99" s="165">
        <v>1035.8400000000001</v>
      </c>
      <c r="I99" s="165">
        <v>128.01</v>
      </c>
      <c r="J99" s="165">
        <v>17</v>
      </c>
      <c r="K99" s="165">
        <v>6</v>
      </c>
      <c r="L99" s="166">
        <v>1180.8500000000001</v>
      </c>
      <c r="M99" s="164">
        <v>1012.5000000000001</v>
      </c>
      <c r="N99" s="165">
        <v>117.35</v>
      </c>
      <c r="O99" s="165">
        <v>17</v>
      </c>
      <c r="P99" s="166">
        <v>1146.8500000000001</v>
      </c>
      <c r="Q99" s="164">
        <v>26</v>
      </c>
      <c r="R99" s="165">
        <v>572</v>
      </c>
      <c r="S99" s="165">
        <v>1019.9399999999999</v>
      </c>
      <c r="T99" s="165">
        <v>122.12</v>
      </c>
      <c r="U99" s="165">
        <v>17</v>
      </c>
      <c r="V99" s="165">
        <v>6</v>
      </c>
      <c r="W99" s="192">
        <v>1159.06</v>
      </c>
      <c r="X99" s="201">
        <f>W99-L99</f>
        <v>-21.790000000000191</v>
      </c>
      <c r="Z99" s="204">
        <f>W99-P99</f>
        <v>12.209999999999809</v>
      </c>
    </row>
    <row r="100" spans="1:27" ht="20.149999999999999" customHeight="1" x14ac:dyDescent="0.35">
      <c r="A100" s="107" t="s">
        <v>252</v>
      </c>
      <c r="B100" s="106" t="s">
        <v>252</v>
      </c>
      <c r="C100" s="131" t="s">
        <v>23</v>
      </c>
      <c r="D100" s="115" t="s">
        <v>253</v>
      </c>
      <c r="E100" s="121" t="s">
        <v>254</v>
      </c>
      <c r="F100" s="164">
        <v>45</v>
      </c>
      <c r="G100" s="165">
        <v>1369</v>
      </c>
      <c r="H100" s="165">
        <v>1652.1599999999999</v>
      </c>
      <c r="I100" s="165">
        <v>302.87</v>
      </c>
      <c r="J100" s="165">
        <v>23</v>
      </c>
      <c r="K100" s="165">
        <v>40</v>
      </c>
      <c r="L100" s="166">
        <v>1978.0299999999997</v>
      </c>
      <c r="M100" s="164">
        <v>1711.7499999999998</v>
      </c>
      <c r="N100" s="165">
        <v>289.14999999999998</v>
      </c>
      <c r="O100" s="165">
        <v>23</v>
      </c>
      <c r="P100" s="166">
        <v>2023.8999999999996</v>
      </c>
      <c r="Q100" s="164">
        <v>46</v>
      </c>
      <c r="R100" s="165">
        <v>1387</v>
      </c>
      <c r="S100" s="165">
        <v>1648.24</v>
      </c>
      <c r="T100" s="165">
        <v>290.29000000000002</v>
      </c>
      <c r="U100" s="165">
        <v>23</v>
      </c>
      <c r="V100" s="165">
        <v>25</v>
      </c>
      <c r="W100" s="192">
        <v>1961.53</v>
      </c>
      <c r="X100" s="201">
        <f>W100-L100</f>
        <v>-16.499999999999773</v>
      </c>
      <c r="Z100" s="204">
        <f>W100-P100</f>
        <v>-62.369999999999663</v>
      </c>
    </row>
    <row r="101" spans="1:27" ht="20.149999999999999" customHeight="1" x14ac:dyDescent="0.35">
      <c r="A101" s="107" t="s">
        <v>394</v>
      </c>
      <c r="B101" s="106" t="s">
        <v>394</v>
      </c>
      <c r="C101" s="131" t="s">
        <v>23</v>
      </c>
      <c r="D101" s="115" t="s">
        <v>397</v>
      </c>
      <c r="E101" s="121" t="s">
        <v>320</v>
      </c>
      <c r="F101" s="164">
        <v>21</v>
      </c>
      <c r="G101" s="165">
        <v>646</v>
      </c>
      <c r="H101" s="165">
        <v>741.1</v>
      </c>
      <c r="I101" s="165">
        <v>99.49</v>
      </c>
      <c r="J101" s="165">
        <v>15</v>
      </c>
      <c r="K101" s="165">
        <v>13</v>
      </c>
      <c r="L101" s="166">
        <v>855.59</v>
      </c>
      <c r="M101" s="164">
        <v>747.7</v>
      </c>
      <c r="N101" s="165">
        <v>92.889999999999986</v>
      </c>
      <c r="O101" s="165">
        <v>15</v>
      </c>
      <c r="P101" s="166">
        <v>855.59</v>
      </c>
      <c r="Q101" s="164">
        <v>21</v>
      </c>
      <c r="R101" s="165">
        <v>646</v>
      </c>
      <c r="S101" s="165">
        <v>731.8</v>
      </c>
      <c r="T101" s="165">
        <v>94.59</v>
      </c>
      <c r="U101" s="165">
        <v>15</v>
      </c>
      <c r="V101" s="165">
        <v>7</v>
      </c>
      <c r="W101" s="192">
        <v>841.39</v>
      </c>
      <c r="X101" s="201">
        <f>W101-L101</f>
        <v>-14.200000000000045</v>
      </c>
      <c r="Z101" s="204">
        <f>W101-P101</f>
        <v>-14.200000000000045</v>
      </c>
    </row>
    <row r="102" spans="1:27" ht="20.149999999999999" customHeight="1" x14ac:dyDescent="0.35">
      <c r="A102" s="107" t="s">
        <v>280</v>
      </c>
      <c r="B102" s="106" t="s">
        <v>282</v>
      </c>
      <c r="C102" s="131" t="s">
        <v>27</v>
      </c>
      <c r="D102" s="115" t="s">
        <v>283</v>
      </c>
      <c r="E102" s="121" t="s">
        <v>254</v>
      </c>
      <c r="F102" s="164">
        <v>28</v>
      </c>
      <c r="G102" s="165">
        <v>564</v>
      </c>
      <c r="H102" s="165">
        <v>1039.8100000000002</v>
      </c>
      <c r="I102" s="165">
        <v>140.09</v>
      </c>
      <c r="J102" s="165">
        <v>8</v>
      </c>
      <c r="K102" s="165">
        <v>0</v>
      </c>
      <c r="L102" s="166">
        <v>1187.9000000000001</v>
      </c>
      <c r="M102" s="164">
        <v>1012.5000000000002</v>
      </c>
      <c r="N102" s="165">
        <v>160.20000000000002</v>
      </c>
      <c r="O102" s="165">
        <v>8</v>
      </c>
      <c r="P102" s="166">
        <v>1180.7</v>
      </c>
      <c r="Q102" s="164">
        <v>28</v>
      </c>
      <c r="R102" s="165">
        <v>555</v>
      </c>
      <c r="S102" s="165">
        <v>1021.28</v>
      </c>
      <c r="T102" s="165">
        <v>149.47</v>
      </c>
      <c r="U102" s="165">
        <v>8</v>
      </c>
      <c r="V102" s="165">
        <v>10</v>
      </c>
      <c r="W102" s="192">
        <v>1178.75</v>
      </c>
      <c r="X102" s="201">
        <f>W102-L102</f>
        <v>-9.1500000000000909</v>
      </c>
      <c r="Z102" s="204">
        <f>W102-P102</f>
        <v>-1.9500000000000455</v>
      </c>
    </row>
    <row r="103" spans="1:27" ht="20.149999999999999" customHeight="1" x14ac:dyDescent="0.35">
      <c r="A103" s="107" t="s">
        <v>367</v>
      </c>
      <c r="B103" s="106" t="s">
        <v>367</v>
      </c>
      <c r="C103" s="131" t="s">
        <v>23</v>
      </c>
      <c r="D103" s="115" t="s">
        <v>368</v>
      </c>
      <c r="E103" s="121" t="s">
        <v>338</v>
      </c>
      <c r="F103" s="164">
        <v>27</v>
      </c>
      <c r="G103" s="165">
        <v>707</v>
      </c>
      <c r="H103" s="165">
        <v>1079.25</v>
      </c>
      <c r="I103" s="165">
        <v>218.55</v>
      </c>
      <c r="J103" s="165">
        <v>12</v>
      </c>
      <c r="K103" s="165">
        <v>0</v>
      </c>
      <c r="L103" s="166">
        <v>1309.8</v>
      </c>
      <c r="M103" s="164">
        <v>1088.7</v>
      </c>
      <c r="N103" s="165">
        <v>209.10000000000002</v>
      </c>
      <c r="O103" s="165">
        <v>14</v>
      </c>
      <c r="P103" s="166">
        <v>1311.8</v>
      </c>
      <c r="Q103" s="164">
        <v>27</v>
      </c>
      <c r="R103" s="165">
        <v>701</v>
      </c>
      <c r="S103" s="165">
        <v>1076.6299999999999</v>
      </c>
      <c r="T103" s="165">
        <v>212.2</v>
      </c>
      <c r="U103" s="165">
        <v>12</v>
      </c>
      <c r="V103" s="165">
        <v>0</v>
      </c>
      <c r="W103" s="192">
        <v>1300.83</v>
      </c>
      <c r="X103" s="201">
        <f>W103-L103</f>
        <v>-8.9700000000000273</v>
      </c>
      <c r="Z103" s="204">
        <f>W103-P103</f>
        <v>-10.970000000000027</v>
      </c>
    </row>
    <row r="104" spans="1:27" ht="20.149999999999999" customHeight="1" x14ac:dyDescent="0.35">
      <c r="A104" s="107" t="s">
        <v>289</v>
      </c>
      <c r="B104" s="106" t="s">
        <v>289</v>
      </c>
      <c r="C104" s="131" t="s">
        <v>55</v>
      </c>
      <c r="D104" s="115" t="s">
        <v>290</v>
      </c>
      <c r="E104" s="121" t="s">
        <v>243</v>
      </c>
      <c r="F104" s="164">
        <v>26</v>
      </c>
      <c r="G104" s="165">
        <v>650</v>
      </c>
      <c r="H104" s="165">
        <v>1071.76</v>
      </c>
      <c r="I104" s="165">
        <v>150.02000000000001</v>
      </c>
      <c r="J104" s="165">
        <v>13</v>
      </c>
      <c r="K104" s="165">
        <v>15</v>
      </c>
      <c r="L104" s="166">
        <v>1234.78</v>
      </c>
      <c r="M104" s="164">
        <v>1032</v>
      </c>
      <c r="N104" s="165">
        <v>176.98000000000002</v>
      </c>
      <c r="O104" s="165">
        <v>13</v>
      </c>
      <c r="P104" s="166">
        <v>1221.98</v>
      </c>
      <c r="Q104" s="164">
        <v>26</v>
      </c>
      <c r="R104" s="165">
        <v>632</v>
      </c>
      <c r="S104" s="165">
        <v>1049.6400000000001</v>
      </c>
      <c r="T104" s="165">
        <v>163.24</v>
      </c>
      <c r="U104" s="165">
        <v>13</v>
      </c>
      <c r="V104" s="165">
        <v>15</v>
      </c>
      <c r="W104" s="192">
        <v>1225.8800000000001</v>
      </c>
      <c r="X104" s="201">
        <f>W104-L104</f>
        <v>-8.8999999999998636</v>
      </c>
      <c r="Z104" s="204">
        <f>W104-P104</f>
        <v>3.9000000000000909</v>
      </c>
    </row>
    <row r="105" spans="1:27" ht="20.149999999999999" customHeight="1" x14ac:dyDescent="0.35">
      <c r="A105" s="107" t="s">
        <v>339</v>
      </c>
      <c r="B105" s="106" t="s">
        <v>339</v>
      </c>
      <c r="C105" s="131" t="s">
        <v>30</v>
      </c>
      <c r="D105" s="115" t="s">
        <v>340</v>
      </c>
      <c r="E105" s="121" t="s">
        <v>338</v>
      </c>
      <c r="F105" s="164">
        <v>38</v>
      </c>
      <c r="G105" s="165">
        <v>1215</v>
      </c>
      <c r="H105" s="165">
        <v>1358.9</v>
      </c>
      <c r="I105" s="165">
        <v>238.21</v>
      </c>
      <c r="J105" s="165">
        <v>14</v>
      </c>
      <c r="K105" s="165">
        <v>0</v>
      </c>
      <c r="L105" s="166">
        <v>1611.1100000000001</v>
      </c>
      <c r="M105" s="164">
        <v>1362.15</v>
      </c>
      <c r="N105" s="165">
        <v>240.96</v>
      </c>
      <c r="O105" s="165">
        <v>14</v>
      </c>
      <c r="P105" s="166">
        <v>1617.1100000000001</v>
      </c>
      <c r="Q105" s="164">
        <v>38</v>
      </c>
      <c r="R105" s="165">
        <v>1211</v>
      </c>
      <c r="S105" s="165">
        <v>1351.7900000000002</v>
      </c>
      <c r="T105" s="165">
        <v>238.06</v>
      </c>
      <c r="U105" s="165">
        <v>14</v>
      </c>
      <c r="V105" s="165">
        <v>0</v>
      </c>
      <c r="W105" s="192">
        <v>1603.8500000000001</v>
      </c>
      <c r="X105" s="201">
        <f>W105-L105</f>
        <v>-7.2599999999999909</v>
      </c>
      <c r="Z105" s="204">
        <f>W105-P105</f>
        <v>-13.259999999999991</v>
      </c>
    </row>
    <row r="106" spans="1:27" ht="20.149999999999999" customHeight="1" x14ac:dyDescent="0.35">
      <c r="A106" s="107" t="s">
        <v>389</v>
      </c>
      <c r="B106" s="106" t="s">
        <v>392</v>
      </c>
      <c r="C106" s="131" t="s">
        <v>27</v>
      </c>
      <c r="D106" s="115" t="s">
        <v>393</v>
      </c>
      <c r="E106" s="121" t="s">
        <v>391</v>
      </c>
      <c r="F106" s="164">
        <v>9</v>
      </c>
      <c r="G106" s="165">
        <v>225</v>
      </c>
      <c r="H106" s="165">
        <v>370.69</v>
      </c>
      <c r="I106" s="165">
        <v>67.81</v>
      </c>
      <c r="J106" s="165">
        <v>4</v>
      </c>
      <c r="K106" s="165">
        <v>0</v>
      </c>
      <c r="L106" s="166">
        <v>442.5</v>
      </c>
      <c r="M106" s="164">
        <v>354.5</v>
      </c>
      <c r="N106" s="165">
        <v>78.8</v>
      </c>
      <c r="O106" s="165">
        <v>4</v>
      </c>
      <c r="P106" s="166">
        <v>437.3</v>
      </c>
      <c r="Q106" s="164">
        <v>9</v>
      </c>
      <c r="R106" s="165">
        <v>216</v>
      </c>
      <c r="S106" s="165">
        <v>358.72999999999996</v>
      </c>
      <c r="T106" s="165">
        <v>72.569999999999993</v>
      </c>
      <c r="U106" s="165">
        <v>4</v>
      </c>
      <c r="V106" s="165">
        <v>0</v>
      </c>
      <c r="W106" s="192">
        <v>435.29999999999995</v>
      </c>
      <c r="X106" s="201">
        <f>W106-L106</f>
        <v>-7.2000000000000455</v>
      </c>
      <c r="Z106" s="204">
        <f>W106-P106</f>
        <v>-2.0000000000000568</v>
      </c>
    </row>
    <row r="107" spans="1:27" ht="20.149999999999999" customHeight="1" x14ac:dyDescent="0.35">
      <c r="A107" s="107" t="s">
        <v>640</v>
      </c>
      <c r="B107" s="106" t="s">
        <v>313</v>
      </c>
      <c r="C107" s="131" t="s">
        <v>27</v>
      </c>
      <c r="D107" s="115" t="s">
        <v>314</v>
      </c>
      <c r="E107" s="121" t="s">
        <v>297</v>
      </c>
      <c r="F107" s="164">
        <v>14</v>
      </c>
      <c r="G107" s="165">
        <v>342</v>
      </c>
      <c r="H107" s="165">
        <v>554.38</v>
      </c>
      <c r="I107" s="165">
        <v>55.91</v>
      </c>
      <c r="J107" s="165">
        <v>10</v>
      </c>
      <c r="K107" s="165">
        <v>10</v>
      </c>
      <c r="L107" s="166">
        <v>620.29</v>
      </c>
      <c r="M107" s="164">
        <v>544</v>
      </c>
      <c r="N107" s="165">
        <v>67.289999999999992</v>
      </c>
      <c r="O107" s="165">
        <v>10</v>
      </c>
      <c r="P107" s="166">
        <v>621.29</v>
      </c>
      <c r="Q107" s="164">
        <v>14</v>
      </c>
      <c r="R107" s="165">
        <v>342</v>
      </c>
      <c r="S107" s="165">
        <v>544.38000000000011</v>
      </c>
      <c r="T107" s="165">
        <v>61.06</v>
      </c>
      <c r="U107" s="165">
        <v>10</v>
      </c>
      <c r="V107" s="165">
        <v>10</v>
      </c>
      <c r="W107" s="192">
        <v>615.44000000000005</v>
      </c>
      <c r="X107" s="201">
        <f>W107-L107</f>
        <v>-4.8499999999999091</v>
      </c>
      <c r="Z107" s="204">
        <f>W107-P107</f>
        <v>-5.8499999999999091</v>
      </c>
    </row>
    <row r="108" spans="1:27" ht="20.149999999999999" customHeight="1" x14ac:dyDescent="0.35">
      <c r="A108" s="107" t="s">
        <v>403</v>
      </c>
      <c r="B108" s="106" t="s">
        <v>403</v>
      </c>
      <c r="C108" s="131" t="s">
        <v>23</v>
      </c>
      <c r="D108" s="115" t="s">
        <v>406</v>
      </c>
      <c r="E108" s="121" t="s">
        <v>391</v>
      </c>
      <c r="F108" s="164">
        <v>4</v>
      </c>
      <c r="G108" s="165">
        <v>72</v>
      </c>
      <c r="H108" s="165">
        <v>148.54</v>
      </c>
      <c r="I108" s="165">
        <v>10.52</v>
      </c>
      <c r="J108" s="165">
        <v>2</v>
      </c>
      <c r="K108" s="165">
        <v>0</v>
      </c>
      <c r="L108" s="166">
        <v>161.06</v>
      </c>
      <c r="M108" s="164">
        <v>147.69999999999999</v>
      </c>
      <c r="N108" s="165">
        <v>12.36</v>
      </c>
      <c r="O108" s="165">
        <v>2</v>
      </c>
      <c r="P108" s="166">
        <v>162.06</v>
      </c>
      <c r="Q108" s="164">
        <v>4</v>
      </c>
      <c r="R108" s="165">
        <v>96</v>
      </c>
      <c r="S108" s="165">
        <v>143.19</v>
      </c>
      <c r="T108" s="165">
        <v>11.06</v>
      </c>
      <c r="U108" s="165">
        <v>2</v>
      </c>
      <c r="V108" s="165">
        <v>0</v>
      </c>
      <c r="W108" s="192">
        <v>156.25</v>
      </c>
      <c r="X108" s="201">
        <f>W108-L108</f>
        <v>-4.8100000000000023</v>
      </c>
      <c r="Z108" s="204">
        <f>W108-P108</f>
        <v>-5.8100000000000023</v>
      </c>
    </row>
    <row r="109" spans="1:27" ht="20.149999999999999" customHeight="1" x14ac:dyDescent="0.35">
      <c r="A109" s="107" t="s">
        <v>371</v>
      </c>
      <c r="B109" s="106" t="s">
        <v>371</v>
      </c>
      <c r="C109" s="131" t="s">
        <v>49</v>
      </c>
      <c r="D109" s="115" t="s">
        <v>372</v>
      </c>
      <c r="E109" s="121" t="s">
        <v>373</v>
      </c>
      <c r="F109" s="164">
        <v>49</v>
      </c>
      <c r="G109" s="165">
        <v>1612</v>
      </c>
      <c r="H109" s="165">
        <v>1741</v>
      </c>
      <c r="I109" s="165">
        <v>250.06</v>
      </c>
      <c r="J109" s="165">
        <v>16</v>
      </c>
      <c r="K109" s="165">
        <v>0</v>
      </c>
      <c r="L109" s="166">
        <v>2007.06</v>
      </c>
      <c r="M109" s="164">
        <v>1758.78</v>
      </c>
      <c r="N109" s="165">
        <v>222.03</v>
      </c>
      <c r="O109" s="165">
        <v>28.25</v>
      </c>
      <c r="P109" s="166">
        <v>2009.06</v>
      </c>
      <c r="Q109" s="164">
        <v>49</v>
      </c>
      <c r="R109" s="165">
        <v>1614</v>
      </c>
      <c r="S109" s="165">
        <v>1751.1499999999999</v>
      </c>
      <c r="T109" s="165">
        <v>235.4</v>
      </c>
      <c r="U109" s="165">
        <v>16</v>
      </c>
      <c r="V109" s="165">
        <v>0</v>
      </c>
      <c r="W109" s="192">
        <v>2002.55</v>
      </c>
      <c r="X109" s="201">
        <f>W109-L109</f>
        <v>-4.5099999999999909</v>
      </c>
      <c r="Z109" s="204">
        <f>W109-P109</f>
        <v>-6.5099999999999909</v>
      </c>
    </row>
    <row r="110" spans="1:27" ht="20.149999999999999" customHeight="1" x14ac:dyDescent="0.35">
      <c r="A110" s="107" t="s">
        <v>268</v>
      </c>
      <c r="B110" s="106" t="s">
        <v>268</v>
      </c>
      <c r="C110" s="131" t="s">
        <v>55</v>
      </c>
      <c r="D110" s="115" t="s">
        <v>100</v>
      </c>
      <c r="E110" s="121" t="s">
        <v>254</v>
      </c>
      <c r="F110" s="164">
        <v>21</v>
      </c>
      <c r="G110" s="165">
        <v>450</v>
      </c>
      <c r="H110" s="165">
        <v>770.04</v>
      </c>
      <c r="I110" s="165">
        <v>115.44</v>
      </c>
      <c r="J110" s="165">
        <v>14</v>
      </c>
      <c r="K110" s="165">
        <v>6</v>
      </c>
      <c r="L110" s="166">
        <v>899.48</v>
      </c>
      <c r="M110" s="164">
        <v>786</v>
      </c>
      <c r="N110" s="165">
        <v>122.47999999999999</v>
      </c>
      <c r="O110" s="165">
        <v>15</v>
      </c>
      <c r="P110" s="166">
        <v>923.48</v>
      </c>
      <c r="Q110" s="164">
        <v>22</v>
      </c>
      <c r="R110" s="165">
        <v>458</v>
      </c>
      <c r="S110" s="165">
        <v>764.57999999999981</v>
      </c>
      <c r="T110" s="165">
        <v>116.84</v>
      </c>
      <c r="U110" s="165">
        <v>14</v>
      </c>
      <c r="V110" s="165">
        <v>6</v>
      </c>
      <c r="W110" s="192">
        <v>895.41999999999985</v>
      </c>
      <c r="X110" s="201">
        <f>W110-L110</f>
        <v>-4.0600000000001728</v>
      </c>
      <c r="Z110" s="204">
        <f>W110-P110</f>
        <v>-28.060000000000173</v>
      </c>
    </row>
    <row r="111" spans="1:27" ht="20.149999999999999" customHeight="1" x14ac:dyDescent="0.35">
      <c r="A111" s="107" t="s">
        <v>327</v>
      </c>
      <c r="B111" s="106" t="s">
        <v>327</v>
      </c>
      <c r="C111" s="131" t="s">
        <v>34</v>
      </c>
      <c r="D111" s="115" t="s">
        <v>276</v>
      </c>
      <c r="E111" s="121" t="s">
        <v>328</v>
      </c>
      <c r="F111" s="164">
        <v>24</v>
      </c>
      <c r="G111" s="165">
        <v>830</v>
      </c>
      <c r="H111" s="165">
        <v>854.14</v>
      </c>
      <c r="I111" s="165">
        <v>114.75</v>
      </c>
      <c r="J111" s="165">
        <v>9</v>
      </c>
      <c r="K111" s="165">
        <v>0</v>
      </c>
      <c r="L111" s="166">
        <v>977.89</v>
      </c>
      <c r="M111" s="164">
        <v>860.6</v>
      </c>
      <c r="N111" s="165">
        <v>111.29</v>
      </c>
      <c r="O111" s="165">
        <v>9</v>
      </c>
      <c r="P111" s="166">
        <v>980.89</v>
      </c>
      <c r="Q111" s="164">
        <v>24</v>
      </c>
      <c r="R111" s="165">
        <v>830</v>
      </c>
      <c r="S111" s="165">
        <v>854.56000000000006</v>
      </c>
      <c r="T111" s="165">
        <v>112.66</v>
      </c>
      <c r="U111" s="165">
        <v>9</v>
      </c>
      <c r="V111" s="165">
        <v>0</v>
      </c>
      <c r="W111" s="192">
        <v>976.22</v>
      </c>
      <c r="X111" s="201">
        <f>W111-L111</f>
        <v>-1.6699999999999591</v>
      </c>
      <c r="Z111" s="204">
        <f>W111-P111</f>
        <v>-4.6699999999999591</v>
      </c>
    </row>
    <row r="112" spans="1:27" ht="20.149999999999999" customHeight="1" x14ac:dyDescent="0.35">
      <c r="A112" s="107" t="s">
        <v>259</v>
      </c>
      <c r="B112" s="106" t="s">
        <v>262</v>
      </c>
      <c r="C112" s="131" t="s">
        <v>263</v>
      </c>
      <c r="D112" s="115" t="s">
        <v>264</v>
      </c>
      <c r="E112" s="121" t="s">
        <v>261</v>
      </c>
      <c r="F112" s="164">
        <v>0</v>
      </c>
      <c r="G112" s="165">
        <v>0</v>
      </c>
      <c r="H112" s="165">
        <v>161</v>
      </c>
      <c r="I112" s="165">
        <v>22</v>
      </c>
      <c r="J112" s="165">
        <v>0</v>
      </c>
      <c r="K112" s="165">
        <v>0</v>
      </c>
      <c r="L112" s="166">
        <v>183</v>
      </c>
      <c r="M112" s="164">
        <v>161</v>
      </c>
      <c r="N112" s="165">
        <v>22</v>
      </c>
      <c r="O112" s="165">
        <v>0</v>
      </c>
      <c r="P112" s="166">
        <v>183</v>
      </c>
      <c r="Q112" s="164">
        <v>0</v>
      </c>
      <c r="R112" s="165">
        <v>0</v>
      </c>
      <c r="S112" s="165">
        <v>161</v>
      </c>
      <c r="T112" s="165">
        <v>22</v>
      </c>
      <c r="U112" s="165">
        <v>0</v>
      </c>
      <c r="V112" s="165">
        <v>0</v>
      </c>
      <c r="W112" s="192">
        <v>183</v>
      </c>
      <c r="X112" s="201">
        <f>W112-L112</f>
        <v>0</v>
      </c>
      <c r="Z112" s="204">
        <f>W112-P112</f>
        <v>0</v>
      </c>
    </row>
    <row r="113" spans="1:26" ht="20.149999999999999" customHeight="1" x14ac:dyDescent="0.35">
      <c r="A113" s="107" t="s">
        <v>365</v>
      </c>
      <c r="B113" s="106" t="s">
        <v>365</v>
      </c>
      <c r="C113" s="131" t="s">
        <v>218</v>
      </c>
      <c r="D113" s="115" t="s">
        <v>366</v>
      </c>
      <c r="E113" s="121" t="s">
        <v>328</v>
      </c>
      <c r="F113" s="164">
        <v>11</v>
      </c>
      <c r="G113" s="165">
        <v>122</v>
      </c>
      <c r="H113" s="165">
        <v>380.73</v>
      </c>
      <c r="I113" s="165">
        <v>59.27</v>
      </c>
      <c r="J113" s="165">
        <v>6</v>
      </c>
      <c r="K113" s="165">
        <v>0</v>
      </c>
      <c r="L113" s="166">
        <v>446</v>
      </c>
      <c r="M113" s="164">
        <v>384.5</v>
      </c>
      <c r="N113" s="165">
        <v>55.5</v>
      </c>
      <c r="O113" s="165">
        <v>6</v>
      </c>
      <c r="P113" s="166">
        <v>446</v>
      </c>
      <c r="Q113" s="164">
        <v>11</v>
      </c>
      <c r="R113" s="165">
        <v>122</v>
      </c>
      <c r="S113" s="165">
        <v>382.61</v>
      </c>
      <c r="T113" s="165">
        <v>57.39</v>
      </c>
      <c r="U113" s="165">
        <v>6</v>
      </c>
      <c r="V113" s="165">
        <v>0</v>
      </c>
      <c r="W113" s="192">
        <v>446</v>
      </c>
      <c r="X113" s="201">
        <f>W113-L113</f>
        <v>0</v>
      </c>
      <c r="Z113" s="204">
        <f>W113-P113</f>
        <v>0</v>
      </c>
    </row>
    <row r="114" spans="1:26" ht="20.149999999999999" customHeight="1" x14ac:dyDescent="0.35">
      <c r="A114" s="107" t="s">
        <v>354</v>
      </c>
      <c r="B114" s="106" t="s">
        <v>357</v>
      </c>
      <c r="C114" s="131" t="s">
        <v>59</v>
      </c>
      <c r="D114" s="115" t="s">
        <v>358</v>
      </c>
      <c r="E114" s="121" t="s">
        <v>356</v>
      </c>
      <c r="F114" s="164">
        <v>3</v>
      </c>
      <c r="G114" s="165">
        <v>48</v>
      </c>
      <c r="H114" s="165">
        <v>97.64</v>
      </c>
      <c r="I114" s="165">
        <v>25.36</v>
      </c>
      <c r="J114" s="165">
        <v>2</v>
      </c>
      <c r="K114" s="165">
        <v>0</v>
      </c>
      <c r="L114" s="166">
        <v>125</v>
      </c>
      <c r="M114" s="164">
        <v>98.5</v>
      </c>
      <c r="N114" s="165">
        <v>26.5</v>
      </c>
      <c r="O114" s="165">
        <v>2</v>
      </c>
      <c r="P114" s="166">
        <v>127</v>
      </c>
      <c r="Q114" s="164">
        <v>3</v>
      </c>
      <c r="R114" s="165">
        <v>48</v>
      </c>
      <c r="S114" s="165">
        <v>97.28</v>
      </c>
      <c r="T114" s="165">
        <v>25.72</v>
      </c>
      <c r="U114" s="165">
        <v>2</v>
      </c>
      <c r="V114" s="165">
        <v>0</v>
      </c>
      <c r="W114" s="192">
        <v>125</v>
      </c>
      <c r="X114" s="201">
        <f>W114-L114</f>
        <v>0</v>
      </c>
      <c r="Z114" s="204">
        <f>W114-P114</f>
        <v>-2</v>
      </c>
    </row>
    <row r="115" spans="1:26" ht="20.149999999999999" customHeight="1" x14ac:dyDescent="0.35">
      <c r="A115" s="107" t="s">
        <v>272</v>
      </c>
      <c r="B115" s="106" t="s">
        <v>272</v>
      </c>
      <c r="C115" s="131" t="s">
        <v>11</v>
      </c>
      <c r="D115" s="115" t="s">
        <v>273</v>
      </c>
      <c r="E115" s="121" t="s">
        <v>274</v>
      </c>
      <c r="F115" s="164">
        <v>0</v>
      </c>
      <c r="G115" s="165">
        <v>0</v>
      </c>
      <c r="H115" s="165">
        <v>86.52</v>
      </c>
      <c r="I115" s="165">
        <v>3.48</v>
      </c>
      <c r="J115" s="165">
        <v>0</v>
      </c>
      <c r="K115" s="165">
        <v>0</v>
      </c>
      <c r="L115" s="166">
        <v>90</v>
      </c>
      <c r="M115" s="164">
        <v>86.52</v>
      </c>
      <c r="N115" s="165">
        <v>3.48</v>
      </c>
      <c r="O115" s="165">
        <v>0</v>
      </c>
      <c r="P115" s="166">
        <v>90</v>
      </c>
      <c r="Q115" s="164">
        <v>0</v>
      </c>
      <c r="R115" s="165">
        <v>0</v>
      </c>
      <c r="S115" s="165">
        <v>86.52</v>
      </c>
      <c r="T115" s="165">
        <v>3.48</v>
      </c>
      <c r="U115" s="165">
        <v>0</v>
      </c>
      <c r="V115" s="165">
        <v>0</v>
      </c>
      <c r="W115" s="192">
        <v>90</v>
      </c>
      <c r="X115" s="201">
        <f>W115-L115</f>
        <v>0</v>
      </c>
      <c r="Z115" s="204">
        <f>W115-P115</f>
        <v>0</v>
      </c>
    </row>
    <row r="116" spans="1:26" ht="20.149999999999999" customHeight="1" x14ac:dyDescent="0.35">
      <c r="A116" s="107" t="s">
        <v>252</v>
      </c>
      <c r="B116" s="106" t="s">
        <v>257</v>
      </c>
      <c r="C116" s="131" t="s">
        <v>122</v>
      </c>
      <c r="D116" s="115" t="s">
        <v>258</v>
      </c>
      <c r="E116" s="121" t="s">
        <v>254</v>
      </c>
      <c r="F116" s="164">
        <v>0</v>
      </c>
      <c r="G116" s="165">
        <v>0</v>
      </c>
      <c r="H116" s="165">
        <v>199.48</v>
      </c>
      <c r="I116" s="165">
        <v>43.02</v>
      </c>
      <c r="J116" s="165">
        <v>0</v>
      </c>
      <c r="K116" s="165">
        <v>0</v>
      </c>
      <c r="L116" s="166">
        <v>242.5</v>
      </c>
      <c r="M116" s="164">
        <v>199.5</v>
      </c>
      <c r="N116" s="165">
        <v>43</v>
      </c>
      <c r="O116" s="165">
        <v>0</v>
      </c>
      <c r="P116" s="166">
        <v>242.5</v>
      </c>
      <c r="Q116" s="164">
        <v>0</v>
      </c>
      <c r="R116" s="165">
        <v>0</v>
      </c>
      <c r="S116" s="165">
        <v>199.49</v>
      </c>
      <c r="T116" s="165">
        <v>43.01</v>
      </c>
      <c r="U116" s="165">
        <v>0</v>
      </c>
      <c r="V116" s="165">
        <v>0</v>
      </c>
      <c r="W116" s="192">
        <v>242.5</v>
      </c>
      <c r="X116" s="201">
        <f>W116-L116</f>
        <v>0</v>
      </c>
      <c r="Z116" s="204">
        <f>W116-P116</f>
        <v>0</v>
      </c>
    </row>
    <row r="117" spans="1:26" ht="20.149999999999999" customHeight="1" x14ac:dyDescent="0.35">
      <c r="A117" s="107" t="s">
        <v>291</v>
      </c>
      <c r="B117" s="106" t="s">
        <v>291</v>
      </c>
      <c r="C117" s="131" t="s">
        <v>49</v>
      </c>
      <c r="D117" s="115" t="s">
        <v>292</v>
      </c>
      <c r="E117" s="121" t="s">
        <v>235</v>
      </c>
      <c r="F117" s="164">
        <v>32</v>
      </c>
      <c r="G117" s="165">
        <v>1051</v>
      </c>
      <c r="H117" s="165">
        <v>1032.46</v>
      </c>
      <c r="I117" s="165">
        <v>143.03</v>
      </c>
      <c r="J117" s="165">
        <v>17.5</v>
      </c>
      <c r="K117" s="165">
        <v>0</v>
      </c>
      <c r="L117" s="166">
        <v>1192.99</v>
      </c>
      <c r="M117" s="164">
        <v>1026</v>
      </c>
      <c r="N117" s="165">
        <v>170.05</v>
      </c>
      <c r="O117" s="165">
        <v>11.5</v>
      </c>
      <c r="P117" s="166">
        <v>1207.55</v>
      </c>
      <c r="Q117" s="164">
        <v>32</v>
      </c>
      <c r="R117" s="165">
        <v>1066</v>
      </c>
      <c r="S117" s="165">
        <v>1020.06</v>
      </c>
      <c r="T117" s="165">
        <v>155.53</v>
      </c>
      <c r="U117" s="165">
        <v>17.5</v>
      </c>
      <c r="V117" s="165">
        <v>0</v>
      </c>
      <c r="W117" s="192">
        <v>1193.0899999999999</v>
      </c>
      <c r="X117" s="201">
        <f>W117-L117</f>
        <v>9.9999999999909051E-2</v>
      </c>
      <c r="Z117" s="204">
        <f>W117-P117</f>
        <v>-14.460000000000036</v>
      </c>
    </row>
    <row r="118" spans="1:26" ht="20.149999999999999" customHeight="1" x14ac:dyDescent="0.35">
      <c r="A118" s="107" t="s">
        <v>244</v>
      </c>
      <c r="B118" s="106" t="s">
        <v>244</v>
      </c>
      <c r="C118" s="131" t="s">
        <v>30</v>
      </c>
      <c r="D118" s="115" t="s">
        <v>245</v>
      </c>
      <c r="E118" s="121" t="s">
        <v>246</v>
      </c>
      <c r="F118" s="164">
        <v>50</v>
      </c>
      <c r="G118" s="165">
        <v>1728</v>
      </c>
      <c r="H118" s="165">
        <v>1836.96</v>
      </c>
      <c r="I118" s="165">
        <v>239.44</v>
      </c>
      <c r="J118" s="165">
        <v>26</v>
      </c>
      <c r="K118" s="165">
        <v>0</v>
      </c>
      <c r="L118" s="166">
        <v>2102.4</v>
      </c>
      <c r="M118" s="164">
        <v>1837.3500000000001</v>
      </c>
      <c r="N118" s="165">
        <v>248.05</v>
      </c>
      <c r="O118" s="165">
        <v>26</v>
      </c>
      <c r="P118" s="166">
        <v>2111.4</v>
      </c>
      <c r="Q118" s="164">
        <v>50</v>
      </c>
      <c r="R118" s="165">
        <v>1728</v>
      </c>
      <c r="S118" s="165">
        <v>1833.46</v>
      </c>
      <c r="T118" s="165">
        <v>243.25</v>
      </c>
      <c r="U118" s="165">
        <v>26</v>
      </c>
      <c r="V118" s="165">
        <v>0</v>
      </c>
      <c r="W118" s="192">
        <v>2102.71</v>
      </c>
      <c r="X118" s="201">
        <f>W118-L118</f>
        <v>0.30999999999994543</v>
      </c>
      <c r="Z118" s="204">
        <f>W118-P118</f>
        <v>-8.6900000000000546</v>
      </c>
    </row>
    <row r="119" spans="1:26" ht="20.149999999999999" customHeight="1" x14ac:dyDescent="0.35">
      <c r="A119" s="107" t="s">
        <v>308</v>
      </c>
      <c r="B119" s="106" t="s">
        <v>309</v>
      </c>
      <c r="C119" s="131" t="s">
        <v>27</v>
      </c>
      <c r="D119" s="115" t="s">
        <v>310</v>
      </c>
      <c r="E119" s="121" t="s">
        <v>311</v>
      </c>
      <c r="F119" s="164">
        <v>7</v>
      </c>
      <c r="G119" s="165">
        <v>186</v>
      </c>
      <c r="H119" s="165">
        <v>247.21999999999997</v>
      </c>
      <c r="I119" s="165">
        <v>45.49</v>
      </c>
      <c r="J119" s="165">
        <v>3</v>
      </c>
      <c r="K119" s="165">
        <v>0</v>
      </c>
      <c r="L119" s="166">
        <v>295.70999999999998</v>
      </c>
      <c r="M119" s="164">
        <v>249.99999999999997</v>
      </c>
      <c r="N119" s="165">
        <v>42.71</v>
      </c>
      <c r="O119" s="165">
        <v>3</v>
      </c>
      <c r="P119" s="166">
        <v>295.70999999999998</v>
      </c>
      <c r="Q119" s="164">
        <v>7</v>
      </c>
      <c r="R119" s="165">
        <v>189</v>
      </c>
      <c r="S119" s="165">
        <v>249.18</v>
      </c>
      <c r="T119" s="165">
        <v>44.2</v>
      </c>
      <c r="U119" s="165">
        <v>3</v>
      </c>
      <c r="V119" s="165">
        <v>0</v>
      </c>
      <c r="W119" s="192">
        <v>296.38</v>
      </c>
      <c r="X119" s="201">
        <f>W119-L119</f>
        <v>0.67000000000001592</v>
      </c>
      <c r="Z119" s="204">
        <f>W119-P119</f>
        <v>0.67000000000001592</v>
      </c>
    </row>
    <row r="120" spans="1:26" ht="20.149999999999999" customHeight="1" x14ac:dyDescent="0.35">
      <c r="A120" s="107" t="s">
        <v>238</v>
      </c>
      <c r="B120" s="106" t="s">
        <v>238</v>
      </c>
      <c r="C120" s="131" t="s">
        <v>34</v>
      </c>
      <c r="D120" s="115" t="s">
        <v>239</v>
      </c>
      <c r="E120" s="121" t="s">
        <v>240</v>
      </c>
      <c r="F120" s="164">
        <v>38</v>
      </c>
      <c r="G120" s="165">
        <v>1166</v>
      </c>
      <c r="H120" s="165">
        <v>1317.47</v>
      </c>
      <c r="I120" s="165">
        <v>146.94</v>
      </c>
      <c r="J120" s="165">
        <v>18</v>
      </c>
      <c r="K120" s="165">
        <v>3</v>
      </c>
      <c r="L120" s="166">
        <v>1482.41</v>
      </c>
      <c r="M120" s="164">
        <v>1353.5900000000001</v>
      </c>
      <c r="N120" s="165">
        <v>156.9</v>
      </c>
      <c r="O120" s="165">
        <v>19</v>
      </c>
      <c r="P120" s="166">
        <v>1529.49</v>
      </c>
      <c r="Q120" s="164">
        <v>38</v>
      </c>
      <c r="R120" s="165">
        <v>1162</v>
      </c>
      <c r="S120" s="165">
        <v>1315.54</v>
      </c>
      <c r="T120" s="165">
        <v>149.58000000000001</v>
      </c>
      <c r="U120" s="165">
        <v>18</v>
      </c>
      <c r="V120" s="165">
        <v>3</v>
      </c>
      <c r="W120" s="192">
        <v>1483.12</v>
      </c>
      <c r="X120" s="201">
        <f>W120-L120</f>
        <v>0.70999999999980901</v>
      </c>
      <c r="Z120" s="204">
        <f>W120-P120</f>
        <v>-46.370000000000118</v>
      </c>
    </row>
    <row r="121" spans="1:26" ht="20.149999999999999" customHeight="1" x14ac:dyDescent="0.35">
      <c r="A121" s="107" t="s">
        <v>329</v>
      </c>
      <c r="B121" s="106" t="s">
        <v>329</v>
      </c>
      <c r="C121" s="131" t="s">
        <v>23</v>
      </c>
      <c r="D121" s="115" t="s">
        <v>330</v>
      </c>
      <c r="E121" s="121" t="s">
        <v>328</v>
      </c>
      <c r="F121" s="164">
        <v>24</v>
      </c>
      <c r="G121" s="165">
        <v>711</v>
      </c>
      <c r="H121" s="165">
        <v>1056.1300000000001</v>
      </c>
      <c r="I121" s="165">
        <v>235.13</v>
      </c>
      <c r="J121" s="165">
        <v>15</v>
      </c>
      <c r="K121" s="165">
        <v>0</v>
      </c>
      <c r="L121" s="166">
        <v>1306.2600000000002</v>
      </c>
      <c r="M121" s="164">
        <v>1047.5500000000002</v>
      </c>
      <c r="N121" s="165">
        <v>246.71</v>
      </c>
      <c r="O121" s="165">
        <v>15</v>
      </c>
      <c r="P121" s="166">
        <v>1309.2600000000002</v>
      </c>
      <c r="Q121" s="164">
        <v>24</v>
      </c>
      <c r="R121" s="165">
        <v>716</v>
      </c>
      <c r="S121" s="165">
        <v>1051.4100000000001</v>
      </c>
      <c r="T121" s="165">
        <v>240.81</v>
      </c>
      <c r="U121" s="165">
        <v>15</v>
      </c>
      <c r="V121" s="165">
        <v>0</v>
      </c>
      <c r="W121" s="192">
        <v>1307.22</v>
      </c>
      <c r="X121" s="201">
        <f>W121-L121</f>
        <v>0.95999999999980901</v>
      </c>
      <c r="Z121" s="204">
        <f>W121-P121</f>
        <v>-2.040000000000191</v>
      </c>
    </row>
    <row r="122" spans="1:26" ht="20.149999999999999" customHeight="1" x14ac:dyDescent="0.35">
      <c r="A122" s="107" t="s">
        <v>348</v>
      </c>
      <c r="B122" s="106" t="s">
        <v>348</v>
      </c>
      <c r="C122" s="131" t="s">
        <v>81</v>
      </c>
      <c r="D122" s="115" t="s">
        <v>349</v>
      </c>
      <c r="E122" s="121" t="s">
        <v>320</v>
      </c>
      <c r="F122" s="164">
        <v>23</v>
      </c>
      <c r="G122" s="165">
        <v>527</v>
      </c>
      <c r="H122" s="165">
        <v>888.02999999999986</v>
      </c>
      <c r="I122" s="165">
        <v>165.85</v>
      </c>
      <c r="J122" s="165">
        <v>18</v>
      </c>
      <c r="K122" s="165">
        <v>6</v>
      </c>
      <c r="L122" s="166">
        <v>1071.8799999999999</v>
      </c>
      <c r="M122" s="164">
        <v>833.99999999999989</v>
      </c>
      <c r="N122" s="165">
        <v>192.18</v>
      </c>
      <c r="O122" s="165">
        <v>18</v>
      </c>
      <c r="P122" s="166">
        <v>1044.1799999999998</v>
      </c>
      <c r="Q122" s="164">
        <v>22</v>
      </c>
      <c r="R122" s="165">
        <v>557</v>
      </c>
      <c r="S122" s="165">
        <v>873.24</v>
      </c>
      <c r="T122" s="165">
        <v>181.75</v>
      </c>
      <c r="U122" s="165">
        <v>18</v>
      </c>
      <c r="V122" s="165">
        <v>6</v>
      </c>
      <c r="W122" s="192">
        <v>1072.99</v>
      </c>
      <c r="X122" s="201">
        <f>W122-L122</f>
        <v>1.1100000000001273</v>
      </c>
      <c r="Z122" s="204">
        <f>W122-P122</f>
        <v>28.810000000000173</v>
      </c>
    </row>
    <row r="123" spans="1:26" ht="20.149999999999999" customHeight="1" x14ac:dyDescent="0.35">
      <c r="A123" s="107" t="s">
        <v>389</v>
      </c>
      <c r="B123" s="106" t="s">
        <v>389</v>
      </c>
      <c r="C123" s="131" t="s">
        <v>49</v>
      </c>
      <c r="D123" s="115" t="s">
        <v>390</v>
      </c>
      <c r="E123" s="121" t="s">
        <v>391</v>
      </c>
      <c r="F123" s="164">
        <v>29</v>
      </c>
      <c r="G123" s="165">
        <v>949</v>
      </c>
      <c r="H123" s="165">
        <v>1084.23</v>
      </c>
      <c r="I123" s="165">
        <v>136.74</v>
      </c>
      <c r="J123" s="165">
        <v>12</v>
      </c>
      <c r="K123" s="165">
        <v>0</v>
      </c>
      <c r="L123" s="166">
        <v>1232.97</v>
      </c>
      <c r="M123" s="164">
        <v>1075.2</v>
      </c>
      <c r="N123" s="165">
        <v>133.77000000000001</v>
      </c>
      <c r="O123" s="165">
        <v>24</v>
      </c>
      <c r="P123" s="166">
        <v>1232.97</v>
      </c>
      <c r="Q123" s="164">
        <v>29</v>
      </c>
      <c r="R123" s="165">
        <v>949</v>
      </c>
      <c r="S123" s="165">
        <v>1087.01</v>
      </c>
      <c r="T123" s="165">
        <v>135.41999999999999</v>
      </c>
      <c r="U123" s="165">
        <v>12</v>
      </c>
      <c r="V123" s="165">
        <v>0</v>
      </c>
      <c r="W123" s="192">
        <v>1234.43</v>
      </c>
      <c r="X123" s="201">
        <f>W123-L123</f>
        <v>1.4600000000000364</v>
      </c>
      <c r="Z123" s="204">
        <f>W123-P123</f>
        <v>1.4600000000000364</v>
      </c>
    </row>
    <row r="124" spans="1:26" ht="20.149999999999999" customHeight="1" x14ac:dyDescent="0.35">
      <c r="A124" s="107" t="s">
        <v>308</v>
      </c>
      <c r="B124" s="106" t="s">
        <v>308</v>
      </c>
      <c r="C124" s="131" t="s">
        <v>49</v>
      </c>
      <c r="D124" s="115" t="s">
        <v>312</v>
      </c>
      <c r="E124" s="121" t="s">
        <v>311</v>
      </c>
      <c r="F124" s="164">
        <v>19</v>
      </c>
      <c r="G124" s="165">
        <v>627</v>
      </c>
      <c r="H124" s="165">
        <v>656.87</v>
      </c>
      <c r="I124" s="165">
        <v>89.58</v>
      </c>
      <c r="J124" s="165">
        <v>9</v>
      </c>
      <c r="K124" s="165">
        <v>0</v>
      </c>
      <c r="L124" s="166">
        <v>755.45</v>
      </c>
      <c r="M124" s="164">
        <v>679.8</v>
      </c>
      <c r="N124" s="165">
        <v>76.72</v>
      </c>
      <c r="O124" s="165">
        <v>9</v>
      </c>
      <c r="P124" s="166">
        <v>765.5200000000001</v>
      </c>
      <c r="Q124" s="164">
        <v>19</v>
      </c>
      <c r="R124" s="165">
        <v>638</v>
      </c>
      <c r="S124" s="165">
        <v>666.08999999999992</v>
      </c>
      <c r="T124" s="165">
        <v>82.93</v>
      </c>
      <c r="U124" s="165">
        <v>9</v>
      </c>
      <c r="V124" s="165">
        <v>0</v>
      </c>
      <c r="W124" s="192">
        <v>758.02</v>
      </c>
      <c r="X124" s="201">
        <f>W124-L124</f>
        <v>2.5699999999999363</v>
      </c>
      <c r="Z124" s="204">
        <f>W124-P124</f>
        <v>-7.5000000000001137</v>
      </c>
    </row>
    <row r="125" spans="1:26" ht="20.149999999999999" customHeight="1" x14ac:dyDescent="0.35">
      <c r="A125" s="107" t="s">
        <v>359</v>
      </c>
      <c r="B125" s="106" t="s">
        <v>359</v>
      </c>
      <c r="C125" s="131" t="s">
        <v>81</v>
      </c>
      <c r="D125" s="115" t="s">
        <v>360</v>
      </c>
      <c r="E125" s="121" t="s">
        <v>338</v>
      </c>
      <c r="F125" s="164">
        <v>17</v>
      </c>
      <c r="G125" s="165">
        <v>357</v>
      </c>
      <c r="H125" s="165">
        <v>650.20000000000005</v>
      </c>
      <c r="I125" s="165">
        <v>107.19</v>
      </c>
      <c r="J125" s="165">
        <v>11</v>
      </c>
      <c r="K125" s="165">
        <v>0</v>
      </c>
      <c r="L125" s="166">
        <v>768.3900000000001</v>
      </c>
      <c r="M125" s="164">
        <v>658.5</v>
      </c>
      <c r="N125" s="165">
        <v>98.89</v>
      </c>
      <c r="O125" s="165">
        <v>11</v>
      </c>
      <c r="P125" s="166">
        <v>768.3900000000001</v>
      </c>
      <c r="Q125" s="164">
        <v>17</v>
      </c>
      <c r="R125" s="165">
        <v>357</v>
      </c>
      <c r="S125" s="165">
        <v>657.3</v>
      </c>
      <c r="T125" s="165">
        <v>103.5</v>
      </c>
      <c r="U125" s="165">
        <v>11</v>
      </c>
      <c r="V125" s="165">
        <v>0</v>
      </c>
      <c r="W125" s="192">
        <v>771.8</v>
      </c>
      <c r="X125" s="201">
        <f>W125-L125</f>
        <v>3.4099999999998545</v>
      </c>
      <c r="Z125" s="204">
        <f>W125-P125</f>
        <v>3.4099999999998545</v>
      </c>
    </row>
    <row r="126" spans="1:26" ht="20.149999999999999" customHeight="1" x14ac:dyDescent="0.35">
      <c r="A126" s="107" t="s">
        <v>367</v>
      </c>
      <c r="B126" s="106" t="s">
        <v>369</v>
      </c>
      <c r="C126" s="131" t="s">
        <v>27</v>
      </c>
      <c r="D126" s="115" t="s">
        <v>370</v>
      </c>
      <c r="E126" s="121" t="s">
        <v>338</v>
      </c>
      <c r="F126" s="164">
        <v>11</v>
      </c>
      <c r="G126" s="165">
        <v>234</v>
      </c>
      <c r="H126" s="165">
        <v>408.58000000000004</v>
      </c>
      <c r="I126" s="165">
        <v>49.41</v>
      </c>
      <c r="J126" s="165">
        <v>10</v>
      </c>
      <c r="K126" s="165">
        <v>0</v>
      </c>
      <c r="L126" s="166">
        <v>467.99</v>
      </c>
      <c r="M126" s="164">
        <v>392.00000000000006</v>
      </c>
      <c r="N126" s="165">
        <v>66.19</v>
      </c>
      <c r="O126" s="165">
        <v>10</v>
      </c>
      <c r="P126" s="166">
        <v>468.19</v>
      </c>
      <c r="Q126" s="164">
        <v>10</v>
      </c>
      <c r="R126" s="165">
        <v>234</v>
      </c>
      <c r="S126" s="165">
        <v>403.33</v>
      </c>
      <c r="T126" s="165">
        <v>58.23</v>
      </c>
      <c r="U126" s="165">
        <v>10</v>
      </c>
      <c r="V126" s="165">
        <v>0</v>
      </c>
      <c r="W126" s="192">
        <v>471.56</v>
      </c>
      <c r="X126" s="201">
        <f>W126-L126</f>
        <v>3.5699999999999932</v>
      </c>
      <c r="Z126" s="204">
        <f>W126-P126</f>
        <v>3.3700000000000045</v>
      </c>
    </row>
    <row r="127" spans="1:26" ht="20.149999999999999" customHeight="1" x14ac:dyDescent="0.35">
      <c r="A127" s="107" t="s">
        <v>341</v>
      </c>
      <c r="B127" s="106" t="s">
        <v>343</v>
      </c>
      <c r="C127" s="131" t="s">
        <v>27</v>
      </c>
      <c r="D127" s="115" t="s">
        <v>344</v>
      </c>
      <c r="E127" s="121" t="s">
        <v>338</v>
      </c>
      <c r="F127" s="164">
        <v>6</v>
      </c>
      <c r="G127" s="165">
        <v>150</v>
      </c>
      <c r="H127" s="165">
        <v>250.47</v>
      </c>
      <c r="I127" s="165">
        <v>29.84</v>
      </c>
      <c r="J127" s="165">
        <v>1</v>
      </c>
      <c r="K127" s="165">
        <v>0</v>
      </c>
      <c r="L127" s="166">
        <v>281.31</v>
      </c>
      <c r="M127" s="164">
        <v>238</v>
      </c>
      <c r="N127" s="165">
        <v>42.31</v>
      </c>
      <c r="O127" s="165">
        <v>1</v>
      </c>
      <c r="P127" s="166">
        <v>281.31</v>
      </c>
      <c r="Q127" s="164">
        <v>6</v>
      </c>
      <c r="R127" s="165">
        <v>156</v>
      </c>
      <c r="S127" s="165">
        <v>249.2</v>
      </c>
      <c r="T127" s="165">
        <v>36.799999999999997</v>
      </c>
      <c r="U127" s="165">
        <v>1</v>
      </c>
      <c r="V127" s="165">
        <v>0</v>
      </c>
      <c r="W127" s="192">
        <v>287</v>
      </c>
      <c r="X127" s="201">
        <f>W127-L127</f>
        <v>5.6899999999999977</v>
      </c>
      <c r="Z127" s="204">
        <f>W127-P127</f>
        <v>5.6899999999999977</v>
      </c>
    </row>
    <row r="128" spans="1:26" ht="20.149999999999999" customHeight="1" x14ac:dyDescent="0.35">
      <c r="A128" s="107" t="s">
        <v>279</v>
      </c>
      <c r="B128" s="106" t="s">
        <v>279</v>
      </c>
      <c r="C128" s="131" t="s">
        <v>55</v>
      </c>
      <c r="D128" s="115" t="s">
        <v>253</v>
      </c>
      <c r="E128" s="121" t="s">
        <v>267</v>
      </c>
      <c r="F128" s="164">
        <v>16</v>
      </c>
      <c r="G128" s="165">
        <v>388</v>
      </c>
      <c r="H128" s="165">
        <v>636.16</v>
      </c>
      <c r="I128" s="165">
        <v>97.11</v>
      </c>
      <c r="J128" s="165">
        <v>13</v>
      </c>
      <c r="K128" s="165">
        <v>12</v>
      </c>
      <c r="L128" s="166">
        <v>746.27</v>
      </c>
      <c r="M128" s="164">
        <v>607</v>
      </c>
      <c r="N128" s="165">
        <v>126.27</v>
      </c>
      <c r="O128" s="165">
        <v>13</v>
      </c>
      <c r="P128" s="166">
        <v>746.27</v>
      </c>
      <c r="Q128" s="164">
        <v>16</v>
      </c>
      <c r="R128" s="165">
        <v>401</v>
      </c>
      <c r="S128" s="165">
        <v>626.86</v>
      </c>
      <c r="T128" s="165">
        <v>112.62</v>
      </c>
      <c r="U128" s="165">
        <v>13</v>
      </c>
      <c r="V128" s="165">
        <v>12</v>
      </c>
      <c r="W128" s="192">
        <v>752.48</v>
      </c>
      <c r="X128" s="201">
        <f>W128-L128</f>
        <v>6.2100000000000364</v>
      </c>
      <c r="Z128" s="204">
        <f>W128-P128</f>
        <v>6.2100000000000364</v>
      </c>
    </row>
    <row r="129" spans="1:26" ht="20.149999999999999" customHeight="1" x14ac:dyDescent="0.35">
      <c r="A129" s="107" t="s">
        <v>295</v>
      </c>
      <c r="B129" s="106" t="s">
        <v>298</v>
      </c>
      <c r="C129" s="131" t="s">
        <v>27</v>
      </c>
      <c r="D129" s="115" t="s">
        <v>299</v>
      </c>
      <c r="E129" s="121" t="s">
        <v>297</v>
      </c>
      <c r="F129" s="164">
        <v>18</v>
      </c>
      <c r="G129" s="165">
        <v>462</v>
      </c>
      <c r="H129" s="165">
        <v>730.23</v>
      </c>
      <c r="I129" s="165">
        <v>103.77</v>
      </c>
      <c r="J129" s="165">
        <v>17.5</v>
      </c>
      <c r="K129" s="165">
        <v>0</v>
      </c>
      <c r="L129" s="166">
        <v>851.5</v>
      </c>
      <c r="M129" s="164">
        <v>730.5</v>
      </c>
      <c r="N129" s="165">
        <v>103.5</v>
      </c>
      <c r="O129" s="165">
        <v>17</v>
      </c>
      <c r="P129" s="166">
        <v>851</v>
      </c>
      <c r="Q129" s="164">
        <v>18</v>
      </c>
      <c r="R129" s="165">
        <v>471</v>
      </c>
      <c r="S129" s="165">
        <v>737.79</v>
      </c>
      <c r="T129" s="165">
        <v>104.7</v>
      </c>
      <c r="U129" s="165">
        <v>17.5</v>
      </c>
      <c r="V129" s="165">
        <v>8</v>
      </c>
      <c r="W129" s="192">
        <v>859.99</v>
      </c>
      <c r="X129" s="201">
        <f>W129-L129</f>
        <v>8.4900000000000091</v>
      </c>
      <c r="Z129" s="204">
        <f>W129-P129</f>
        <v>8.9900000000000091</v>
      </c>
    </row>
    <row r="130" spans="1:26" ht="20.149999999999999" customHeight="1" x14ac:dyDescent="0.35">
      <c r="A130" s="107" t="s">
        <v>376</v>
      </c>
      <c r="B130" s="106" t="s">
        <v>379</v>
      </c>
      <c r="C130" s="131" t="s">
        <v>27</v>
      </c>
      <c r="D130" s="115" t="s">
        <v>380</v>
      </c>
      <c r="E130" s="121" t="s">
        <v>378</v>
      </c>
      <c r="F130" s="164">
        <v>6</v>
      </c>
      <c r="G130" s="165">
        <v>162</v>
      </c>
      <c r="H130" s="165">
        <v>233.4</v>
      </c>
      <c r="I130" s="165">
        <v>48.46</v>
      </c>
      <c r="J130" s="165">
        <v>4</v>
      </c>
      <c r="K130" s="165">
        <v>0</v>
      </c>
      <c r="L130" s="166">
        <v>285.86</v>
      </c>
      <c r="M130" s="164">
        <v>238</v>
      </c>
      <c r="N130" s="165">
        <v>43.86</v>
      </c>
      <c r="O130" s="165">
        <v>4</v>
      </c>
      <c r="P130" s="166">
        <v>285.86</v>
      </c>
      <c r="Q130" s="164">
        <v>6</v>
      </c>
      <c r="R130" s="165">
        <v>174</v>
      </c>
      <c r="S130" s="165">
        <v>243.16</v>
      </c>
      <c r="T130" s="165">
        <v>47.6</v>
      </c>
      <c r="U130" s="165">
        <v>4</v>
      </c>
      <c r="V130" s="165">
        <v>2</v>
      </c>
      <c r="W130" s="192">
        <v>294.76</v>
      </c>
      <c r="X130" s="201">
        <f>W130-L130</f>
        <v>8.8999999999999773</v>
      </c>
      <c r="Z130" s="204">
        <f>W130-P130</f>
        <v>8.8999999999999773</v>
      </c>
    </row>
    <row r="131" spans="1:26" ht="20.149999999999999" customHeight="1" x14ac:dyDescent="0.35">
      <c r="A131" s="107" t="s">
        <v>362</v>
      </c>
      <c r="B131" s="106" t="s">
        <v>362</v>
      </c>
      <c r="C131" s="131" t="s">
        <v>218</v>
      </c>
      <c r="D131" s="115" t="s">
        <v>363</v>
      </c>
      <c r="E131" s="121" t="s">
        <v>364</v>
      </c>
      <c r="F131" s="164">
        <v>11</v>
      </c>
      <c r="G131" s="165">
        <v>159</v>
      </c>
      <c r="H131" s="165">
        <v>374.24</v>
      </c>
      <c r="I131" s="165">
        <v>30.01</v>
      </c>
      <c r="J131" s="165">
        <v>6</v>
      </c>
      <c r="K131" s="165">
        <v>0</v>
      </c>
      <c r="L131" s="166">
        <v>410.25</v>
      </c>
      <c r="M131" s="164">
        <v>377</v>
      </c>
      <c r="N131" s="165">
        <v>40</v>
      </c>
      <c r="O131" s="165">
        <v>6</v>
      </c>
      <c r="P131" s="166">
        <v>423</v>
      </c>
      <c r="Q131" s="164">
        <v>11</v>
      </c>
      <c r="R131" s="165">
        <v>159</v>
      </c>
      <c r="S131" s="165">
        <v>378.78</v>
      </c>
      <c r="T131" s="165">
        <v>35.22</v>
      </c>
      <c r="U131" s="165">
        <v>6</v>
      </c>
      <c r="V131" s="165">
        <v>0</v>
      </c>
      <c r="W131" s="192">
        <v>420</v>
      </c>
      <c r="X131" s="201">
        <f>W131-L131</f>
        <v>9.75</v>
      </c>
      <c r="Z131" s="204">
        <f>W131-P131</f>
        <v>-3</v>
      </c>
    </row>
    <row r="132" spans="1:26" ht="20.149999999999999" customHeight="1" x14ac:dyDescent="0.35">
      <c r="A132" s="107" t="s">
        <v>284</v>
      </c>
      <c r="B132" s="106" t="s">
        <v>287</v>
      </c>
      <c r="C132" s="131" t="s">
        <v>27</v>
      </c>
      <c r="D132" s="115" t="s">
        <v>288</v>
      </c>
      <c r="E132" s="121" t="s">
        <v>286</v>
      </c>
      <c r="F132" s="164">
        <v>15</v>
      </c>
      <c r="G132" s="165">
        <v>375</v>
      </c>
      <c r="H132" s="165">
        <v>637.89</v>
      </c>
      <c r="I132" s="165">
        <v>55.11</v>
      </c>
      <c r="J132" s="165">
        <v>3</v>
      </c>
      <c r="K132" s="165">
        <v>0</v>
      </c>
      <c r="L132" s="166">
        <v>696</v>
      </c>
      <c r="M132" s="164">
        <v>602.66999999999996</v>
      </c>
      <c r="N132" s="165">
        <v>91</v>
      </c>
      <c r="O132" s="165">
        <v>12.75</v>
      </c>
      <c r="P132" s="166">
        <v>706.42</v>
      </c>
      <c r="Q132" s="164">
        <v>15</v>
      </c>
      <c r="R132" s="165">
        <v>390</v>
      </c>
      <c r="S132" s="165">
        <v>629.58000000000004</v>
      </c>
      <c r="T132" s="165">
        <v>73.42</v>
      </c>
      <c r="U132" s="165">
        <v>3</v>
      </c>
      <c r="V132" s="165">
        <v>0</v>
      </c>
      <c r="W132" s="192">
        <v>706</v>
      </c>
      <c r="X132" s="201">
        <f>W132-L132</f>
        <v>10</v>
      </c>
      <c r="Z132" s="204">
        <f>W132-P132</f>
        <v>-0.41999999999995907</v>
      </c>
    </row>
    <row r="133" spans="1:26" ht="20.149999999999999" customHeight="1" x14ac:dyDescent="0.35">
      <c r="A133" s="107" t="s">
        <v>275</v>
      </c>
      <c r="B133" s="106" t="s">
        <v>277</v>
      </c>
      <c r="C133" s="131" t="s">
        <v>27</v>
      </c>
      <c r="D133" s="115" t="s">
        <v>278</v>
      </c>
      <c r="E133" s="121" t="s">
        <v>235</v>
      </c>
      <c r="F133" s="164">
        <v>17</v>
      </c>
      <c r="G133" s="165">
        <v>405</v>
      </c>
      <c r="H133" s="165">
        <v>693.19</v>
      </c>
      <c r="I133" s="165">
        <v>107.02</v>
      </c>
      <c r="J133" s="165">
        <v>8</v>
      </c>
      <c r="K133" s="165">
        <v>0</v>
      </c>
      <c r="L133" s="166">
        <v>808.21</v>
      </c>
      <c r="M133" s="164">
        <v>641.70000000000005</v>
      </c>
      <c r="N133" s="165">
        <v>153.70999999999998</v>
      </c>
      <c r="O133" s="165">
        <v>8</v>
      </c>
      <c r="P133" s="166">
        <v>803.41000000000008</v>
      </c>
      <c r="Q133" s="164">
        <v>17</v>
      </c>
      <c r="R133" s="165">
        <v>408</v>
      </c>
      <c r="S133" s="165">
        <v>678.97</v>
      </c>
      <c r="T133" s="165">
        <v>132.68</v>
      </c>
      <c r="U133" s="165">
        <v>8</v>
      </c>
      <c r="V133" s="165">
        <v>3</v>
      </c>
      <c r="W133" s="192">
        <v>819.65000000000009</v>
      </c>
      <c r="X133" s="201">
        <f>W133-L133</f>
        <v>11.440000000000055</v>
      </c>
      <c r="Z133" s="204">
        <f>W133-P133</f>
        <v>16.240000000000009</v>
      </c>
    </row>
    <row r="134" spans="1:26" ht="20.149999999999999" customHeight="1" x14ac:dyDescent="0.35">
      <c r="A134" s="107" t="s">
        <v>318</v>
      </c>
      <c r="B134" s="106" t="s">
        <v>321</v>
      </c>
      <c r="C134" s="131" t="s">
        <v>27</v>
      </c>
      <c r="D134" s="115" t="s">
        <v>322</v>
      </c>
      <c r="E134" s="121" t="s">
        <v>320</v>
      </c>
      <c r="F134" s="164">
        <v>11</v>
      </c>
      <c r="G134" s="165">
        <v>258</v>
      </c>
      <c r="H134" s="165">
        <v>417.63</v>
      </c>
      <c r="I134" s="165">
        <v>58.47</v>
      </c>
      <c r="J134" s="165">
        <v>6</v>
      </c>
      <c r="K134" s="165">
        <v>0</v>
      </c>
      <c r="L134" s="166">
        <v>482.1</v>
      </c>
      <c r="M134" s="164">
        <v>410.5</v>
      </c>
      <c r="N134" s="165">
        <v>62.6</v>
      </c>
      <c r="O134" s="165">
        <v>9</v>
      </c>
      <c r="P134" s="166">
        <v>482.1</v>
      </c>
      <c r="Q134" s="164">
        <v>11</v>
      </c>
      <c r="R134" s="165">
        <v>258</v>
      </c>
      <c r="S134" s="165">
        <v>427.65999999999997</v>
      </c>
      <c r="T134" s="165">
        <v>62.27</v>
      </c>
      <c r="U134" s="165">
        <v>6</v>
      </c>
      <c r="V134" s="165">
        <v>1</v>
      </c>
      <c r="W134" s="192">
        <v>495.92999999999995</v>
      </c>
      <c r="X134" s="201">
        <f>W134-L134</f>
        <v>13.829999999999927</v>
      </c>
      <c r="Z134" s="204">
        <f>W134-P134</f>
        <v>13.829999999999927</v>
      </c>
    </row>
    <row r="135" spans="1:26" ht="20.149999999999999" customHeight="1" x14ac:dyDescent="0.35">
      <c r="A135" s="107" t="s">
        <v>247</v>
      </c>
      <c r="B135" s="106" t="s">
        <v>250</v>
      </c>
      <c r="C135" s="131" t="s">
        <v>27</v>
      </c>
      <c r="D135" s="115" t="s">
        <v>251</v>
      </c>
      <c r="E135" s="121" t="s">
        <v>249</v>
      </c>
      <c r="F135" s="164">
        <v>16</v>
      </c>
      <c r="G135" s="165">
        <v>387</v>
      </c>
      <c r="H135" s="165">
        <v>708.74</v>
      </c>
      <c r="I135" s="165">
        <v>111.59</v>
      </c>
      <c r="J135" s="165">
        <v>1</v>
      </c>
      <c r="K135" s="165">
        <v>0</v>
      </c>
      <c r="L135" s="166">
        <v>821.33</v>
      </c>
      <c r="M135" s="164">
        <v>686.25</v>
      </c>
      <c r="N135" s="165">
        <v>142.08000000000001</v>
      </c>
      <c r="O135" s="165">
        <v>5</v>
      </c>
      <c r="P135" s="166">
        <v>833.33</v>
      </c>
      <c r="Q135" s="164">
        <v>17</v>
      </c>
      <c r="R135" s="165">
        <v>419</v>
      </c>
      <c r="S135" s="165">
        <v>706.18000000000006</v>
      </c>
      <c r="T135" s="165">
        <v>128.02000000000001</v>
      </c>
      <c r="U135" s="165">
        <v>1</v>
      </c>
      <c r="V135" s="165">
        <v>4</v>
      </c>
      <c r="W135" s="192">
        <v>835.2</v>
      </c>
      <c r="X135" s="201">
        <f>W135-L135</f>
        <v>13.870000000000005</v>
      </c>
      <c r="Z135" s="204">
        <f>W135-P135</f>
        <v>1.8700000000000045</v>
      </c>
    </row>
    <row r="136" spans="1:26" ht="20.149999999999999" customHeight="1" x14ac:dyDescent="0.35">
      <c r="A136" s="107" t="s">
        <v>300</v>
      </c>
      <c r="B136" s="106" t="s">
        <v>302</v>
      </c>
      <c r="C136" s="131" t="s">
        <v>27</v>
      </c>
      <c r="D136" s="115" t="s">
        <v>303</v>
      </c>
      <c r="E136" s="121" t="s">
        <v>235</v>
      </c>
      <c r="F136" s="164">
        <v>12</v>
      </c>
      <c r="G136" s="165">
        <v>306</v>
      </c>
      <c r="H136" s="165">
        <v>432.47</v>
      </c>
      <c r="I136" s="165">
        <v>80.53</v>
      </c>
      <c r="J136" s="165">
        <v>13</v>
      </c>
      <c r="K136" s="165">
        <v>0</v>
      </c>
      <c r="L136" s="166">
        <v>526</v>
      </c>
      <c r="M136" s="164">
        <v>453.5</v>
      </c>
      <c r="N136" s="165">
        <v>80</v>
      </c>
      <c r="O136" s="165">
        <v>9.75</v>
      </c>
      <c r="P136" s="166">
        <v>543.25</v>
      </c>
      <c r="Q136" s="164">
        <v>12</v>
      </c>
      <c r="R136" s="165">
        <v>312</v>
      </c>
      <c r="S136" s="165">
        <v>446.66999999999996</v>
      </c>
      <c r="T136" s="165">
        <v>81.23</v>
      </c>
      <c r="U136" s="165">
        <v>13</v>
      </c>
      <c r="V136" s="165">
        <v>7</v>
      </c>
      <c r="W136" s="192">
        <v>540.9</v>
      </c>
      <c r="X136" s="201">
        <f>W136-L136</f>
        <v>14.899999999999977</v>
      </c>
      <c r="Z136" s="204">
        <f>W136-P136</f>
        <v>-2.3500000000000227</v>
      </c>
    </row>
    <row r="137" spans="1:26" ht="20.149999999999999" customHeight="1" x14ac:dyDescent="0.35">
      <c r="A137" s="107" t="s">
        <v>384</v>
      </c>
      <c r="B137" s="106" t="s">
        <v>384</v>
      </c>
      <c r="C137" s="131" t="s">
        <v>30</v>
      </c>
      <c r="D137" s="115" t="s">
        <v>385</v>
      </c>
      <c r="E137" s="121" t="s">
        <v>383</v>
      </c>
      <c r="F137" s="164">
        <v>32</v>
      </c>
      <c r="G137" s="165">
        <v>1001</v>
      </c>
      <c r="H137" s="165">
        <v>1113.1599999999999</v>
      </c>
      <c r="I137" s="165">
        <v>184.14</v>
      </c>
      <c r="J137" s="165">
        <v>26</v>
      </c>
      <c r="K137" s="165">
        <v>0</v>
      </c>
      <c r="L137" s="166">
        <v>1323.2999999999997</v>
      </c>
      <c r="M137" s="164">
        <v>1110.3999999999999</v>
      </c>
      <c r="N137" s="165">
        <v>193.89999999999998</v>
      </c>
      <c r="O137" s="165">
        <v>26</v>
      </c>
      <c r="P137" s="166">
        <v>1330.2999999999997</v>
      </c>
      <c r="Q137" s="164">
        <v>32</v>
      </c>
      <c r="R137" s="165">
        <v>1023</v>
      </c>
      <c r="S137" s="165">
        <v>1121.58</v>
      </c>
      <c r="T137" s="165">
        <v>190.63</v>
      </c>
      <c r="U137" s="165">
        <v>26</v>
      </c>
      <c r="V137" s="165">
        <v>0</v>
      </c>
      <c r="W137" s="192">
        <v>1338.21</v>
      </c>
      <c r="X137" s="201">
        <f>W137-L137</f>
        <v>14.910000000000309</v>
      </c>
      <c r="Z137" s="204">
        <f>W137-P137</f>
        <v>7.9100000000003092</v>
      </c>
    </row>
    <row r="138" spans="1:26" ht="20.149999999999999" customHeight="1" x14ac:dyDescent="0.35">
      <c r="A138" s="107" t="s">
        <v>291</v>
      </c>
      <c r="B138" s="106" t="s">
        <v>293</v>
      </c>
      <c r="C138" s="131" t="s">
        <v>27</v>
      </c>
      <c r="D138" s="115" t="s">
        <v>294</v>
      </c>
      <c r="E138" s="121" t="s">
        <v>235</v>
      </c>
      <c r="F138" s="164">
        <v>13</v>
      </c>
      <c r="G138" s="165">
        <v>320</v>
      </c>
      <c r="H138" s="165">
        <v>503.84999999999997</v>
      </c>
      <c r="I138" s="165">
        <v>95.42</v>
      </c>
      <c r="J138" s="165">
        <v>7.5</v>
      </c>
      <c r="K138" s="165">
        <v>0</v>
      </c>
      <c r="L138" s="166">
        <v>606.77</v>
      </c>
      <c r="M138" s="164">
        <v>499.99999999999994</v>
      </c>
      <c r="N138" s="165">
        <v>101.08</v>
      </c>
      <c r="O138" s="165">
        <v>3.5</v>
      </c>
      <c r="P138" s="166">
        <v>604.57999999999993</v>
      </c>
      <c r="Q138" s="164">
        <v>14</v>
      </c>
      <c r="R138" s="165">
        <v>323</v>
      </c>
      <c r="S138" s="165">
        <v>514.02</v>
      </c>
      <c r="T138" s="165">
        <v>100.99</v>
      </c>
      <c r="U138" s="165">
        <v>7.5</v>
      </c>
      <c r="V138" s="165">
        <v>0</v>
      </c>
      <c r="W138" s="192">
        <v>622.51</v>
      </c>
      <c r="X138" s="201">
        <f>W138-L138</f>
        <v>15.740000000000009</v>
      </c>
      <c r="Z138" s="204">
        <f>W138-P138</f>
        <v>17.930000000000064</v>
      </c>
    </row>
    <row r="139" spans="1:26" ht="20.149999999999999" customHeight="1" x14ac:dyDescent="0.35">
      <c r="A139" s="107" t="s">
        <v>341</v>
      </c>
      <c r="B139" s="106" t="s">
        <v>341</v>
      </c>
      <c r="C139" s="131" t="s">
        <v>49</v>
      </c>
      <c r="D139" s="115" t="s">
        <v>342</v>
      </c>
      <c r="E139" s="121" t="s">
        <v>338</v>
      </c>
      <c r="F139" s="164">
        <v>25</v>
      </c>
      <c r="G139" s="165">
        <v>852</v>
      </c>
      <c r="H139" s="165">
        <v>899.11</v>
      </c>
      <c r="I139" s="165">
        <v>106.8</v>
      </c>
      <c r="J139" s="165">
        <v>13</v>
      </c>
      <c r="K139" s="165">
        <v>0</v>
      </c>
      <c r="L139" s="166">
        <v>1018.91</v>
      </c>
      <c r="M139" s="164">
        <v>879.77</v>
      </c>
      <c r="N139" s="165">
        <v>146.38999999999999</v>
      </c>
      <c r="O139" s="165">
        <v>13</v>
      </c>
      <c r="P139" s="166">
        <v>1039.1599999999999</v>
      </c>
      <c r="Q139" s="164">
        <v>25</v>
      </c>
      <c r="R139" s="165">
        <v>850</v>
      </c>
      <c r="S139" s="165">
        <v>896.79000000000008</v>
      </c>
      <c r="T139" s="165">
        <v>127.42</v>
      </c>
      <c r="U139" s="165">
        <v>13</v>
      </c>
      <c r="V139" s="165">
        <v>0</v>
      </c>
      <c r="W139" s="192">
        <v>1037.21</v>
      </c>
      <c r="X139" s="201">
        <f>W139-L139</f>
        <v>18.300000000000068</v>
      </c>
      <c r="Z139" s="204">
        <f>W139-P139</f>
        <v>-1.9499999999998181</v>
      </c>
    </row>
    <row r="140" spans="1:26" ht="20.149999999999999" customHeight="1" x14ac:dyDescent="0.35">
      <c r="A140" s="107" t="s">
        <v>329</v>
      </c>
      <c r="B140" s="106" t="s">
        <v>331</v>
      </c>
      <c r="C140" s="131" t="s">
        <v>27</v>
      </c>
      <c r="D140" s="115" t="s">
        <v>332</v>
      </c>
      <c r="E140" s="121" t="s">
        <v>328</v>
      </c>
      <c r="F140" s="164">
        <v>15</v>
      </c>
      <c r="G140" s="165">
        <v>372</v>
      </c>
      <c r="H140" s="165">
        <v>672.28</v>
      </c>
      <c r="I140" s="165">
        <v>63.72</v>
      </c>
      <c r="J140" s="165">
        <v>6</v>
      </c>
      <c r="K140" s="165">
        <v>0</v>
      </c>
      <c r="L140" s="166">
        <v>742</v>
      </c>
      <c r="M140" s="164">
        <v>637.5</v>
      </c>
      <c r="N140" s="165">
        <v>95.5</v>
      </c>
      <c r="O140" s="165">
        <v>9</v>
      </c>
      <c r="P140" s="166">
        <v>742</v>
      </c>
      <c r="Q140" s="164">
        <v>15</v>
      </c>
      <c r="R140" s="165">
        <v>408</v>
      </c>
      <c r="S140" s="165">
        <v>673.47</v>
      </c>
      <c r="T140" s="165">
        <v>81.41</v>
      </c>
      <c r="U140" s="165">
        <v>6</v>
      </c>
      <c r="V140" s="165">
        <v>0</v>
      </c>
      <c r="W140" s="192">
        <v>760.88</v>
      </c>
      <c r="X140" s="201">
        <f>W140-L140</f>
        <v>18.879999999999995</v>
      </c>
      <c r="Z140" s="204">
        <f>W140-P140</f>
        <v>18.879999999999995</v>
      </c>
    </row>
    <row r="141" spans="1:26" ht="20.149999999999999" customHeight="1" x14ac:dyDescent="0.35">
      <c r="A141" s="107" t="s">
        <v>398</v>
      </c>
      <c r="B141" s="106" t="s">
        <v>398</v>
      </c>
      <c r="C141" s="131" t="s">
        <v>49</v>
      </c>
      <c r="D141" s="115" t="s">
        <v>402</v>
      </c>
      <c r="E141" s="121" t="s">
        <v>401</v>
      </c>
      <c r="F141" s="164">
        <v>27</v>
      </c>
      <c r="G141" s="165">
        <v>842</v>
      </c>
      <c r="H141" s="165">
        <v>963.69</v>
      </c>
      <c r="I141" s="165">
        <v>162.56</v>
      </c>
      <c r="J141" s="165">
        <v>14</v>
      </c>
      <c r="K141" s="165">
        <v>17</v>
      </c>
      <c r="L141" s="166">
        <v>1140.25</v>
      </c>
      <c r="M141" s="164">
        <v>991</v>
      </c>
      <c r="N141" s="165">
        <v>188.35</v>
      </c>
      <c r="O141" s="165">
        <v>14</v>
      </c>
      <c r="P141" s="166">
        <v>1193.3499999999999</v>
      </c>
      <c r="Q141" s="164">
        <v>28</v>
      </c>
      <c r="R141" s="165">
        <v>831</v>
      </c>
      <c r="S141" s="165">
        <v>972.43999999999994</v>
      </c>
      <c r="T141" s="165">
        <v>174.35</v>
      </c>
      <c r="U141" s="165">
        <v>14</v>
      </c>
      <c r="V141" s="165">
        <v>9</v>
      </c>
      <c r="W141" s="192">
        <v>1160.79</v>
      </c>
      <c r="X141" s="201">
        <f>W141-L141</f>
        <v>20.539999999999964</v>
      </c>
      <c r="Z141" s="204">
        <f>W141-P141</f>
        <v>-32.559999999999945</v>
      </c>
    </row>
    <row r="142" spans="1:26" ht="20.149999999999999" customHeight="1" x14ac:dyDescent="0.35">
      <c r="A142" s="107" t="s">
        <v>300</v>
      </c>
      <c r="B142" s="106" t="s">
        <v>300</v>
      </c>
      <c r="C142" s="131" t="s">
        <v>49</v>
      </c>
      <c r="D142" s="115" t="s">
        <v>301</v>
      </c>
      <c r="E142" s="121" t="s">
        <v>235</v>
      </c>
      <c r="F142" s="164">
        <v>29</v>
      </c>
      <c r="G142" s="165">
        <v>914</v>
      </c>
      <c r="H142" s="165">
        <v>1033.82</v>
      </c>
      <c r="I142" s="165">
        <v>141.46</v>
      </c>
      <c r="J142" s="165">
        <v>12</v>
      </c>
      <c r="K142" s="165">
        <v>21</v>
      </c>
      <c r="L142" s="166">
        <v>1187.28</v>
      </c>
      <c r="M142" s="164">
        <v>1036.05</v>
      </c>
      <c r="N142" s="165">
        <v>152.73000000000002</v>
      </c>
      <c r="O142" s="165">
        <v>15.25</v>
      </c>
      <c r="P142" s="166">
        <v>1204.03</v>
      </c>
      <c r="Q142" s="164">
        <v>30</v>
      </c>
      <c r="R142" s="165">
        <v>949</v>
      </c>
      <c r="S142" s="165">
        <v>1047.99</v>
      </c>
      <c r="T142" s="165">
        <v>148.66</v>
      </c>
      <c r="U142" s="165">
        <v>12</v>
      </c>
      <c r="V142" s="165">
        <v>14</v>
      </c>
      <c r="W142" s="192">
        <v>1208.6500000000001</v>
      </c>
      <c r="X142" s="201">
        <f>W142-L142</f>
        <v>21.370000000000118</v>
      </c>
      <c r="Z142" s="204">
        <f>W142-P142</f>
        <v>4.6200000000001182</v>
      </c>
    </row>
    <row r="143" spans="1:26" ht="20.149999999999999" customHeight="1" x14ac:dyDescent="0.35">
      <c r="A143" s="107" t="s">
        <v>233</v>
      </c>
      <c r="B143" s="106" t="s">
        <v>236</v>
      </c>
      <c r="C143" s="131" t="s">
        <v>27</v>
      </c>
      <c r="D143" s="115" t="s">
        <v>237</v>
      </c>
      <c r="E143" s="121" t="s">
        <v>235</v>
      </c>
      <c r="F143" s="164">
        <v>17</v>
      </c>
      <c r="G143" s="165">
        <v>419</v>
      </c>
      <c r="H143" s="165">
        <v>571.82999999999993</v>
      </c>
      <c r="I143" s="165">
        <v>87.35</v>
      </c>
      <c r="J143" s="165">
        <v>1</v>
      </c>
      <c r="K143" s="165">
        <v>0</v>
      </c>
      <c r="L143" s="166">
        <v>660.18</v>
      </c>
      <c r="M143" s="164">
        <v>573.99999999999989</v>
      </c>
      <c r="N143" s="165">
        <v>90.179999999999993</v>
      </c>
      <c r="O143" s="165">
        <v>4</v>
      </c>
      <c r="P143" s="166">
        <v>668.18</v>
      </c>
      <c r="Q143" s="164">
        <v>17</v>
      </c>
      <c r="R143" s="165">
        <v>428</v>
      </c>
      <c r="S143" s="165">
        <v>589.68999999999994</v>
      </c>
      <c r="T143" s="165">
        <v>91.11</v>
      </c>
      <c r="U143" s="165">
        <v>1</v>
      </c>
      <c r="V143" s="165">
        <v>8</v>
      </c>
      <c r="W143" s="192">
        <v>681.8</v>
      </c>
      <c r="X143" s="201">
        <f>W143-L143</f>
        <v>21.620000000000005</v>
      </c>
      <c r="Z143" s="204">
        <f>W143-P143</f>
        <v>13.620000000000005</v>
      </c>
    </row>
    <row r="144" spans="1:26" ht="20.149999999999999" customHeight="1" x14ac:dyDescent="0.35">
      <c r="A144" s="107" t="s">
        <v>252</v>
      </c>
      <c r="B144" s="106" t="s">
        <v>255</v>
      </c>
      <c r="C144" s="131" t="s">
        <v>27</v>
      </c>
      <c r="D144" s="115" t="s">
        <v>256</v>
      </c>
      <c r="E144" s="121" t="s">
        <v>254</v>
      </c>
      <c r="F144" s="164">
        <v>24</v>
      </c>
      <c r="G144" s="165">
        <v>517</v>
      </c>
      <c r="H144" s="165">
        <v>868.6600000000002</v>
      </c>
      <c r="I144" s="165">
        <v>151.16999999999999</v>
      </c>
      <c r="J144" s="165">
        <v>7</v>
      </c>
      <c r="K144" s="165">
        <v>0</v>
      </c>
      <c r="L144" s="166">
        <v>1026.8300000000002</v>
      </c>
      <c r="M144" s="164">
        <v>864.50000000000023</v>
      </c>
      <c r="N144" s="165">
        <v>151.32999999999998</v>
      </c>
      <c r="O144" s="165">
        <v>7</v>
      </c>
      <c r="P144" s="166">
        <v>1022.8300000000002</v>
      </c>
      <c r="Q144" s="164">
        <v>25</v>
      </c>
      <c r="R144" s="165">
        <v>523</v>
      </c>
      <c r="S144" s="165">
        <v>887.65</v>
      </c>
      <c r="T144" s="165">
        <v>154.9</v>
      </c>
      <c r="U144" s="165">
        <v>7</v>
      </c>
      <c r="V144" s="165">
        <v>15</v>
      </c>
      <c r="W144" s="192">
        <v>1049.55</v>
      </c>
      <c r="X144" s="201">
        <f>W144-L144</f>
        <v>22.7199999999998</v>
      </c>
      <c r="Z144" s="204">
        <f>W144-P144</f>
        <v>26.7199999999998</v>
      </c>
    </row>
    <row r="145" spans="1:26" ht="20.149999999999999" customHeight="1" x14ac:dyDescent="0.35">
      <c r="A145" s="107" t="s">
        <v>398</v>
      </c>
      <c r="B145" s="106" t="s">
        <v>399</v>
      </c>
      <c r="C145" s="131" t="s">
        <v>27</v>
      </c>
      <c r="D145" s="115" t="s">
        <v>400</v>
      </c>
      <c r="E145" s="121" t="s">
        <v>401</v>
      </c>
      <c r="F145" s="164">
        <v>24</v>
      </c>
      <c r="G145" s="165">
        <v>513</v>
      </c>
      <c r="H145" s="165">
        <v>772.46999999999991</v>
      </c>
      <c r="I145" s="165">
        <v>155.83000000000001</v>
      </c>
      <c r="J145" s="165">
        <v>6</v>
      </c>
      <c r="K145" s="165">
        <v>0</v>
      </c>
      <c r="L145" s="166">
        <v>934.3</v>
      </c>
      <c r="M145" s="164">
        <v>755.42</v>
      </c>
      <c r="N145" s="165">
        <v>172.88</v>
      </c>
      <c r="O145" s="165">
        <v>6</v>
      </c>
      <c r="P145" s="166">
        <v>934.3</v>
      </c>
      <c r="Q145" s="164">
        <v>24</v>
      </c>
      <c r="R145" s="165">
        <v>515</v>
      </c>
      <c r="S145" s="165">
        <v>782.67</v>
      </c>
      <c r="T145" s="165">
        <v>168.35</v>
      </c>
      <c r="U145" s="165">
        <v>6</v>
      </c>
      <c r="V145" s="165">
        <v>8</v>
      </c>
      <c r="W145" s="192">
        <v>957.02</v>
      </c>
      <c r="X145" s="201">
        <f>W145-L145</f>
        <v>22.720000000000027</v>
      </c>
      <c r="Z145" s="204">
        <f>W145-P145</f>
        <v>22.720000000000027</v>
      </c>
    </row>
    <row r="146" spans="1:26" ht="20.149999999999999" customHeight="1" x14ac:dyDescent="0.35">
      <c r="A146" s="107" t="s">
        <v>318</v>
      </c>
      <c r="B146" s="106" t="s">
        <v>318</v>
      </c>
      <c r="C146" s="131" t="s">
        <v>23</v>
      </c>
      <c r="D146" s="115" t="s">
        <v>319</v>
      </c>
      <c r="E146" s="121" t="s">
        <v>320</v>
      </c>
      <c r="F146" s="164">
        <v>22</v>
      </c>
      <c r="G146" s="165">
        <v>681</v>
      </c>
      <c r="H146" s="165">
        <v>831.7</v>
      </c>
      <c r="I146" s="165">
        <v>79.38</v>
      </c>
      <c r="J146" s="165">
        <v>10</v>
      </c>
      <c r="K146" s="165">
        <v>4</v>
      </c>
      <c r="L146" s="166">
        <v>921.08</v>
      </c>
      <c r="M146" s="164">
        <v>827.80000000000007</v>
      </c>
      <c r="N146" s="165">
        <v>123.84</v>
      </c>
      <c r="O146" s="165">
        <v>14</v>
      </c>
      <c r="P146" s="166">
        <v>965.6400000000001</v>
      </c>
      <c r="Q146" s="164">
        <v>23</v>
      </c>
      <c r="R146" s="165">
        <v>716</v>
      </c>
      <c r="S146" s="165">
        <v>837.28</v>
      </c>
      <c r="T146" s="165">
        <v>101.75</v>
      </c>
      <c r="U146" s="165">
        <v>10</v>
      </c>
      <c r="V146" s="165">
        <v>3</v>
      </c>
      <c r="W146" s="192">
        <v>949.03</v>
      </c>
      <c r="X146" s="201">
        <f>W146-L146</f>
        <v>27.949999999999932</v>
      </c>
      <c r="Z146" s="204">
        <f>W146-P146</f>
        <v>-16.610000000000127</v>
      </c>
    </row>
    <row r="147" spans="1:26" ht="20.149999999999999" customHeight="1" x14ac:dyDescent="0.35">
      <c r="A147" s="107" t="s">
        <v>265</v>
      </c>
      <c r="B147" s="106" t="s">
        <v>265</v>
      </c>
      <c r="C147" s="131" t="s">
        <v>81</v>
      </c>
      <c r="D147" s="115" t="s">
        <v>266</v>
      </c>
      <c r="E147" s="121" t="s">
        <v>267</v>
      </c>
      <c r="F147" s="164">
        <v>28</v>
      </c>
      <c r="G147" s="165">
        <v>502</v>
      </c>
      <c r="H147" s="165">
        <v>933.72</v>
      </c>
      <c r="I147" s="165">
        <v>172.98</v>
      </c>
      <c r="J147" s="165">
        <v>19</v>
      </c>
      <c r="K147" s="165">
        <v>8</v>
      </c>
      <c r="L147" s="166">
        <v>1125.7</v>
      </c>
      <c r="M147" s="164">
        <v>961</v>
      </c>
      <c r="N147" s="165">
        <v>163.69999999999999</v>
      </c>
      <c r="O147" s="165">
        <v>19</v>
      </c>
      <c r="P147" s="166">
        <v>1143.7</v>
      </c>
      <c r="Q147" s="164">
        <v>28</v>
      </c>
      <c r="R147" s="165">
        <v>511</v>
      </c>
      <c r="S147" s="165">
        <v>963.60000000000014</v>
      </c>
      <c r="T147" s="165">
        <v>171.22</v>
      </c>
      <c r="U147" s="165">
        <v>19</v>
      </c>
      <c r="V147" s="165">
        <v>8</v>
      </c>
      <c r="W147" s="192">
        <v>1153.8200000000002</v>
      </c>
      <c r="X147" s="201">
        <f>W147-L147</f>
        <v>28.120000000000118</v>
      </c>
      <c r="Z147" s="204">
        <f>W147-P147</f>
        <v>10.120000000000118</v>
      </c>
    </row>
    <row r="148" spans="1:26" ht="20.149999999999999" customHeight="1" x14ac:dyDescent="0.35">
      <c r="A148" s="107" t="s">
        <v>361</v>
      </c>
      <c r="B148" s="106" t="s">
        <v>361</v>
      </c>
      <c r="C148" s="131" t="s">
        <v>55</v>
      </c>
      <c r="D148" s="115" t="s">
        <v>182</v>
      </c>
      <c r="E148" s="121" t="s">
        <v>347</v>
      </c>
      <c r="F148" s="164">
        <v>23</v>
      </c>
      <c r="G148" s="165">
        <v>584</v>
      </c>
      <c r="H148" s="165">
        <v>869.66000000000008</v>
      </c>
      <c r="I148" s="165">
        <v>168.22</v>
      </c>
      <c r="J148" s="165">
        <v>13</v>
      </c>
      <c r="K148" s="165">
        <v>11</v>
      </c>
      <c r="L148" s="166">
        <v>1050.8800000000001</v>
      </c>
      <c r="M148" s="164">
        <v>866.90000000000009</v>
      </c>
      <c r="N148" s="165">
        <v>170.98</v>
      </c>
      <c r="O148" s="165">
        <v>13</v>
      </c>
      <c r="P148" s="166">
        <v>1050.8800000000001</v>
      </c>
      <c r="Q148" s="164">
        <v>23</v>
      </c>
      <c r="R148" s="165">
        <v>579</v>
      </c>
      <c r="S148" s="165">
        <v>892.62000000000012</v>
      </c>
      <c r="T148" s="165">
        <v>174.28</v>
      </c>
      <c r="U148" s="165">
        <v>13</v>
      </c>
      <c r="V148" s="165">
        <v>11</v>
      </c>
      <c r="W148" s="192">
        <v>1079.9000000000001</v>
      </c>
      <c r="X148" s="201">
        <f>W148-L148</f>
        <v>29.019999999999982</v>
      </c>
      <c r="Z148" s="204">
        <f>W148-P148</f>
        <v>29.019999999999982</v>
      </c>
    </row>
    <row r="149" spans="1:26" ht="20.149999999999999" customHeight="1" x14ac:dyDescent="0.35">
      <c r="A149" s="107" t="s">
        <v>280</v>
      </c>
      <c r="B149" s="106" t="s">
        <v>280</v>
      </c>
      <c r="C149" s="131" t="s">
        <v>49</v>
      </c>
      <c r="D149" s="115" t="s">
        <v>281</v>
      </c>
      <c r="E149" s="121" t="s">
        <v>254</v>
      </c>
      <c r="F149" s="164">
        <v>38</v>
      </c>
      <c r="G149" s="165">
        <v>1034</v>
      </c>
      <c r="H149" s="165">
        <v>1477.05</v>
      </c>
      <c r="I149" s="165">
        <v>229.96</v>
      </c>
      <c r="J149" s="165">
        <v>22</v>
      </c>
      <c r="K149" s="165">
        <v>22</v>
      </c>
      <c r="L149" s="166">
        <v>1729.01</v>
      </c>
      <c r="M149" s="164">
        <v>1469.5</v>
      </c>
      <c r="N149" s="165">
        <v>246.51000000000002</v>
      </c>
      <c r="O149" s="165">
        <v>22</v>
      </c>
      <c r="P149" s="166">
        <v>1738.01</v>
      </c>
      <c r="Q149" s="164">
        <v>39</v>
      </c>
      <c r="R149" s="165">
        <v>1049</v>
      </c>
      <c r="S149" s="165">
        <v>1496.49</v>
      </c>
      <c r="T149" s="165">
        <v>241.91</v>
      </c>
      <c r="U149" s="165">
        <v>22</v>
      </c>
      <c r="V149" s="165">
        <v>12</v>
      </c>
      <c r="W149" s="192">
        <v>1760.4</v>
      </c>
      <c r="X149" s="201">
        <f>W149-L149</f>
        <v>31.3900000000001</v>
      </c>
      <c r="Z149" s="204">
        <f>W149-P149</f>
        <v>22.3900000000001</v>
      </c>
    </row>
    <row r="150" spans="1:26" ht="20.149999999999999" customHeight="1" x14ac:dyDescent="0.35">
      <c r="A150" s="107" t="s">
        <v>295</v>
      </c>
      <c r="B150" s="106" t="s">
        <v>295</v>
      </c>
      <c r="C150" s="131" t="s">
        <v>49</v>
      </c>
      <c r="D150" s="115" t="s">
        <v>296</v>
      </c>
      <c r="E150" s="121" t="s">
        <v>297</v>
      </c>
      <c r="F150" s="164">
        <v>43</v>
      </c>
      <c r="G150" s="165">
        <v>1377</v>
      </c>
      <c r="H150" s="165">
        <v>1610.93</v>
      </c>
      <c r="I150" s="165">
        <v>200.77</v>
      </c>
      <c r="J150" s="165">
        <v>18.5</v>
      </c>
      <c r="K150" s="165">
        <v>25</v>
      </c>
      <c r="L150" s="166">
        <v>1830.2</v>
      </c>
      <c r="M150" s="164">
        <v>1593</v>
      </c>
      <c r="N150" s="165">
        <v>264.2</v>
      </c>
      <c r="O150" s="165">
        <v>19</v>
      </c>
      <c r="P150" s="166">
        <v>1876.2</v>
      </c>
      <c r="Q150" s="164">
        <v>44</v>
      </c>
      <c r="R150" s="165">
        <v>1401</v>
      </c>
      <c r="S150" s="165">
        <v>1610.59</v>
      </c>
      <c r="T150" s="165">
        <v>233.28</v>
      </c>
      <c r="U150" s="165">
        <v>18.5</v>
      </c>
      <c r="V150" s="165">
        <v>17</v>
      </c>
      <c r="W150" s="192">
        <v>1862.37</v>
      </c>
      <c r="X150" s="201">
        <f>W150-L150</f>
        <v>32.169999999999845</v>
      </c>
      <c r="Z150" s="204">
        <f>W150-P150</f>
        <v>-13.830000000000155</v>
      </c>
    </row>
    <row r="151" spans="1:26" ht="20.149999999999999" customHeight="1" x14ac:dyDescent="0.35">
      <c r="A151" s="107" t="s">
        <v>386</v>
      </c>
      <c r="B151" s="106" t="s">
        <v>386</v>
      </c>
      <c r="C151" s="131" t="s">
        <v>49</v>
      </c>
      <c r="D151" s="115" t="s">
        <v>387</v>
      </c>
      <c r="E151" s="121" t="s">
        <v>388</v>
      </c>
      <c r="F151" s="164">
        <v>72</v>
      </c>
      <c r="G151" s="165">
        <v>2128</v>
      </c>
      <c r="H151" s="165">
        <v>2634.3000000000006</v>
      </c>
      <c r="I151" s="165">
        <v>439.91</v>
      </c>
      <c r="J151" s="165">
        <v>40</v>
      </c>
      <c r="K151" s="165">
        <v>6</v>
      </c>
      <c r="L151" s="166">
        <v>3114.2100000000005</v>
      </c>
      <c r="M151" s="164">
        <v>2622.4500000000007</v>
      </c>
      <c r="N151" s="165">
        <v>471.74</v>
      </c>
      <c r="O151" s="165">
        <v>40</v>
      </c>
      <c r="P151" s="166">
        <v>3134.1900000000005</v>
      </c>
      <c r="Q151" s="164">
        <v>72</v>
      </c>
      <c r="R151" s="165">
        <v>2145</v>
      </c>
      <c r="S151" s="165">
        <v>2647.8199999999997</v>
      </c>
      <c r="T151" s="165">
        <v>459.09</v>
      </c>
      <c r="U151" s="165">
        <v>40</v>
      </c>
      <c r="V151" s="165">
        <v>6</v>
      </c>
      <c r="W151" s="192">
        <v>3146.91</v>
      </c>
      <c r="X151" s="201">
        <f>W151-L151</f>
        <v>32.699999999999363</v>
      </c>
      <c r="Z151" s="204">
        <f>W151-P151</f>
        <v>12.719999999999345</v>
      </c>
    </row>
    <row r="152" spans="1:26" ht="20.149999999999999" customHeight="1" x14ac:dyDescent="0.35">
      <c r="A152" s="107" t="s">
        <v>323</v>
      </c>
      <c r="B152" s="106" t="s">
        <v>323</v>
      </c>
      <c r="C152" s="131" t="s">
        <v>49</v>
      </c>
      <c r="D152" s="115" t="s">
        <v>324</v>
      </c>
      <c r="E152" s="121" t="s">
        <v>320</v>
      </c>
      <c r="F152" s="164">
        <v>30</v>
      </c>
      <c r="G152" s="165">
        <v>867</v>
      </c>
      <c r="H152" s="165">
        <v>1143.8899999999999</v>
      </c>
      <c r="I152" s="165">
        <v>198.63</v>
      </c>
      <c r="J152" s="165">
        <v>20</v>
      </c>
      <c r="K152" s="165">
        <v>17</v>
      </c>
      <c r="L152" s="166">
        <v>1362.52</v>
      </c>
      <c r="M152" s="164">
        <v>1187.7499999999998</v>
      </c>
      <c r="N152" s="165">
        <v>188.96</v>
      </c>
      <c r="O152" s="165">
        <v>17.5</v>
      </c>
      <c r="P152" s="166">
        <v>1394.21</v>
      </c>
      <c r="Q152" s="164">
        <v>30</v>
      </c>
      <c r="R152" s="165">
        <v>873</v>
      </c>
      <c r="S152" s="165">
        <v>1179.1099999999999</v>
      </c>
      <c r="T152" s="165">
        <v>196.27</v>
      </c>
      <c r="U152" s="165">
        <v>20</v>
      </c>
      <c r="V152" s="165">
        <v>11</v>
      </c>
      <c r="W152" s="192">
        <v>1395.3799999999999</v>
      </c>
      <c r="X152" s="201">
        <f>W152-L152</f>
        <v>32.8599999999999</v>
      </c>
      <c r="Z152" s="204">
        <f>W152-P152</f>
        <v>1.1699999999998454</v>
      </c>
    </row>
    <row r="153" spans="1:26" ht="20.149999999999999" customHeight="1" x14ac:dyDescent="0.35">
      <c r="A153" s="107" t="s">
        <v>304</v>
      </c>
      <c r="B153" s="106" t="s">
        <v>305</v>
      </c>
      <c r="C153" s="131" t="s">
        <v>27</v>
      </c>
      <c r="D153" s="115" t="s">
        <v>306</v>
      </c>
      <c r="E153" s="121" t="s">
        <v>240</v>
      </c>
      <c r="F153" s="164">
        <v>16</v>
      </c>
      <c r="G153" s="165">
        <v>288</v>
      </c>
      <c r="H153" s="165">
        <v>562.44999999999993</v>
      </c>
      <c r="I153" s="165">
        <v>76.45</v>
      </c>
      <c r="J153" s="165">
        <v>5.5</v>
      </c>
      <c r="K153" s="165">
        <v>0</v>
      </c>
      <c r="L153" s="166">
        <v>644.4</v>
      </c>
      <c r="M153" s="164">
        <v>566.99999999999989</v>
      </c>
      <c r="N153" s="165">
        <v>94</v>
      </c>
      <c r="O153" s="165">
        <v>11</v>
      </c>
      <c r="P153" s="166">
        <v>672</v>
      </c>
      <c r="Q153" s="164">
        <v>16</v>
      </c>
      <c r="R153" s="165">
        <v>304</v>
      </c>
      <c r="S153" s="165">
        <v>584.58000000000004</v>
      </c>
      <c r="T153" s="165">
        <v>87.6</v>
      </c>
      <c r="U153" s="165">
        <v>5.5</v>
      </c>
      <c r="V153" s="165">
        <v>5</v>
      </c>
      <c r="W153" s="192">
        <v>677.68000000000006</v>
      </c>
      <c r="X153" s="201">
        <f>W153-L153</f>
        <v>33.280000000000086</v>
      </c>
      <c r="Z153" s="204">
        <f>W153-P153</f>
        <v>5.6800000000000637</v>
      </c>
    </row>
    <row r="154" spans="1:26" ht="20.149999999999999" customHeight="1" x14ac:dyDescent="0.35">
      <c r="A154" s="107" t="s">
        <v>304</v>
      </c>
      <c r="B154" s="106" t="s">
        <v>304</v>
      </c>
      <c r="C154" s="131" t="s">
        <v>23</v>
      </c>
      <c r="D154" s="115" t="s">
        <v>307</v>
      </c>
      <c r="E154" s="121" t="s">
        <v>240</v>
      </c>
      <c r="F154" s="164">
        <v>12</v>
      </c>
      <c r="G154" s="165">
        <v>280</v>
      </c>
      <c r="H154" s="165">
        <v>451.04</v>
      </c>
      <c r="I154" s="165">
        <v>74.209999999999994</v>
      </c>
      <c r="J154" s="165">
        <v>9.5</v>
      </c>
      <c r="K154" s="165">
        <v>9</v>
      </c>
      <c r="L154" s="166">
        <v>534.75</v>
      </c>
      <c r="M154" s="164">
        <v>428.20000000000005</v>
      </c>
      <c r="N154" s="165">
        <v>122.64999999999999</v>
      </c>
      <c r="O154" s="165">
        <v>4</v>
      </c>
      <c r="P154" s="166">
        <v>554.85</v>
      </c>
      <c r="Q154" s="164">
        <v>12</v>
      </c>
      <c r="R154" s="165">
        <v>280</v>
      </c>
      <c r="S154" s="165">
        <v>457.53000000000003</v>
      </c>
      <c r="T154" s="165">
        <v>102.46</v>
      </c>
      <c r="U154" s="165">
        <v>9.5</v>
      </c>
      <c r="V154" s="165">
        <v>4</v>
      </c>
      <c r="W154" s="192">
        <v>569.49</v>
      </c>
      <c r="X154" s="201">
        <f>W154-L154</f>
        <v>34.740000000000009</v>
      </c>
      <c r="Z154" s="204">
        <f>W154-P154</f>
        <v>14.639999999999986</v>
      </c>
    </row>
    <row r="155" spans="1:26" ht="20.149999999999999" customHeight="1" x14ac:dyDescent="0.35">
      <c r="A155" s="107" t="s">
        <v>275</v>
      </c>
      <c r="B155" s="106" t="s">
        <v>275</v>
      </c>
      <c r="C155" s="131" t="s">
        <v>49</v>
      </c>
      <c r="D155" s="115" t="s">
        <v>276</v>
      </c>
      <c r="E155" s="121" t="s">
        <v>235</v>
      </c>
      <c r="F155" s="164">
        <v>24</v>
      </c>
      <c r="G155" s="165">
        <v>663</v>
      </c>
      <c r="H155" s="165">
        <v>911.65000000000009</v>
      </c>
      <c r="I155" s="165">
        <v>213.71</v>
      </c>
      <c r="J155" s="165">
        <v>14</v>
      </c>
      <c r="K155" s="165">
        <v>6</v>
      </c>
      <c r="L155" s="166">
        <v>1139.3600000000001</v>
      </c>
      <c r="M155" s="164">
        <v>919.60000000000014</v>
      </c>
      <c r="N155" s="165">
        <v>213.76</v>
      </c>
      <c r="O155" s="165">
        <v>14</v>
      </c>
      <c r="P155" s="166">
        <v>1147.3600000000001</v>
      </c>
      <c r="Q155" s="164">
        <v>25</v>
      </c>
      <c r="R155" s="165">
        <v>697</v>
      </c>
      <c r="S155" s="165">
        <v>943.32</v>
      </c>
      <c r="T155" s="165">
        <v>220.1</v>
      </c>
      <c r="U155" s="165">
        <v>14</v>
      </c>
      <c r="V155" s="165">
        <v>3</v>
      </c>
      <c r="W155" s="192">
        <v>1177.42</v>
      </c>
      <c r="X155" s="201">
        <f>W155-L155</f>
        <v>38.059999999999945</v>
      </c>
      <c r="Z155" s="204">
        <f>W155-P155</f>
        <v>30.059999999999945</v>
      </c>
    </row>
    <row r="156" spans="1:26" ht="20.149999999999999" customHeight="1" x14ac:dyDescent="0.35">
      <c r="A156" s="107" t="s">
        <v>403</v>
      </c>
      <c r="B156" s="106" t="s">
        <v>404</v>
      </c>
      <c r="C156" s="131" t="s">
        <v>27</v>
      </c>
      <c r="D156" s="115" t="s">
        <v>405</v>
      </c>
      <c r="E156" s="121" t="s">
        <v>391</v>
      </c>
      <c r="F156" s="164">
        <v>19</v>
      </c>
      <c r="G156" s="165">
        <v>444</v>
      </c>
      <c r="H156" s="165">
        <v>718.0200000000001</v>
      </c>
      <c r="I156" s="165">
        <v>111.96</v>
      </c>
      <c r="J156" s="165">
        <v>10</v>
      </c>
      <c r="K156" s="165">
        <v>0</v>
      </c>
      <c r="L156" s="166">
        <v>839.98000000000013</v>
      </c>
      <c r="M156" s="164">
        <v>730.50000000000011</v>
      </c>
      <c r="N156" s="165">
        <v>129.47999999999999</v>
      </c>
      <c r="O156" s="165">
        <v>11</v>
      </c>
      <c r="P156" s="166">
        <v>870.98000000000013</v>
      </c>
      <c r="Q156" s="164">
        <v>20</v>
      </c>
      <c r="R156" s="165">
        <v>440</v>
      </c>
      <c r="S156" s="165">
        <v>747.43000000000006</v>
      </c>
      <c r="T156" s="165">
        <v>124.3</v>
      </c>
      <c r="U156" s="165">
        <v>10</v>
      </c>
      <c r="V156" s="165">
        <v>0</v>
      </c>
      <c r="W156" s="192">
        <v>881.73</v>
      </c>
      <c r="X156" s="201">
        <f>W156-L156</f>
        <v>41.749999999999886</v>
      </c>
      <c r="Z156" s="204">
        <f>W156-P156</f>
        <v>10.749999999999886</v>
      </c>
    </row>
    <row r="157" spans="1:26" ht="20.149999999999999" customHeight="1" x14ac:dyDescent="0.35">
      <c r="A157" s="107" t="s">
        <v>394</v>
      </c>
      <c r="B157" s="106" t="s">
        <v>395</v>
      </c>
      <c r="C157" s="131" t="s">
        <v>27</v>
      </c>
      <c r="D157" s="115" t="s">
        <v>396</v>
      </c>
      <c r="E157" s="121" t="s">
        <v>320</v>
      </c>
      <c r="F157" s="164">
        <v>17</v>
      </c>
      <c r="G157" s="165">
        <v>357</v>
      </c>
      <c r="H157" s="165">
        <v>629.01</v>
      </c>
      <c r="I157" s="165">
        <v>69.83</v>
      </c>
      <c r="J157" s="165">
        <v>8</v>
      </c>
      <c r="K157" s="165">
        <v>0</v>
      </c>
      <c r="L157" s="166">
        <v>706.84</v>
      </c>
      <c r="M157" s="164">
        <v>630.9</v>
      </c>
      <c r="N157" s="165">
        <v>84.94</v>
      </c>
      <c r="O157" s="165">
        <v>8</v>
      </c>
      <c r="P157" s="166">
        <v>723.84</v>
      </c>
      <c r="Q157" s="164">
        <v>17</v>
      </c>
      <c r="R157" s="165">
        <v>375</v>
      </c>
      <c r="S157" s="165">
        <v>662.77</v>
      </c>
      <c r="T157" s="165">
        <v>81.27</v>
      </c>
      <c r="U157" s="165">
        <v>8</v>
      </c>
      <c r="V157" s="165">
        <v>6</v>
      </c>
      <c r="W157" s="192">
        <v>752.04</v>
      </c>
      <c r="X157" s="201">
        <f>W157-L157</f>
        <v>45.199999999999932</v>
      </c>
      <c r="Z157" s="204">
        <f>W157-P157</f>
        <v>28.199999999999932</v>
      </c>
    </row>
    <row r="158" spans="1:26" ht="20.149999999999999" customHeight="1" x14ac:dyDescent="0.35">
      <c r="A158" s="107" t="s">
        <v>323</v>
      </c>
      <c r="B158" s="106" t="s">
        <v>325</v>
      </c>
      <c r="C158" s="131" t="s">
        <v>27</v>
      </c>
      <c r="D158" s="115" t="s">
        <v>326</v>
      </c>
      <c r="E158" s="121" t="s">
        <v>320</v>
      </c>
      <c r="F158" s="164">
        <v>15</v>
      </c>
      <c r="G158" s="165">
        <v>372</v>
      </c>
      <c r="H158" s="165">
        <v>533.14</v>
      </c>
      <c r="I158" s="165">
        <v>85.13</v>
      </c>
      <c r="J158" s="165">
        <v>9</v>
      </c>
      <c r="K158" s="165">
        <v>0</v>
      </c>
      <c r="L158" s="166">
        <v>627.27</v>
      </c>
      <c r="M158" s="164">
        <v>549.44999999999993</v>
      </c>
      <c r="N158" s="165">
        <v>72.819999999999993</v>
      </c>
      <c r="O158" s="165">
        <v>6.5</v>
      </c>
      <c r="P158" s="166">
        <v>628.77</v>
      </c>
      <c r="Q158" s="164">
        <v>15</v>
      </c>
      <c r="R158" s="165">
        <v>384</v>
      </c>
      <c r="S158" s="165">
        <v>582.04</v>
      </c>
      <c r="T158" s="165">
        <v>85.03</v>
      </c>
      <c r="U158" s="165">
        <v>9</v>
      </c>
      <c r="V158" s="165">
        <v>6</v>
      </c>
      <c r="W158" s="192">
        <v>676.06999999999994</v>
      </c>
      <c r="X158" s="201">
        <f>W158-L158</f>
        <v>48.799999999999955</v>
      </c>
      <c r="Z158" s="204">
        <f>W158-P158</f>
        <v>47.299999999999955</v>
      </c>
    </row>
    <row r="159" spans="1:26" ht="20.149999999999999" customHeight="1" thickBot="1" x14ac:dyDescent="0.4">
      <c r="A159" s="112" t="s">
        <v>259</v>
      </c>
      <c r="B159" s="113" t="s">
        <v>259</v>
      </c>
      <c r="C159" s="134" t="s">
        <v>55</v>
      </c>
      <c r="D159" s="118" t="s">
        <v>260</v>
      </c>
      <c r="E159" s="124" t="s">
        <v>261</v>
      </c>
      <c r="F159" s="183">
        <v>16</v>
      </c>
      <c r="G159" s="184">
        <v>339</v>
      </c>
      <c r="H159" s="184">
        <v>609.54000000000008</v>
      </c>
      <c r="I159" s="184">
        <v>88.16</v>
      </c>
      <c r="J159" s="184">
        <v>11</v>
      </c>
      <c r="K159" s="184">
        <v>3</v>
      </c>
      <c r="L159" s="185">
        <v>708.7</v>
      </c>
      <c r="M159" s="183">
        <v>628.00000000000011</v>
      </c>
      <c r="N159" s="184">
        <v>89.699999999999989</v>
      </c>
      <c r="O159" s="184">
        <v>5</v>
      </c>
      <c r="P159" s="185">
        <v>722.7</v>
      </c>
      <c r="Q159" s="183">
        <v>17</v>
      </c>
      <c r="R159" s="184">
        <v>375</v>
      </c>
      <c r="S159" s="184">
        <v>659.99</v>
      </c>
      <c r="T159" s="184">
        <v>95.21</v>
      </c>
      <c r="U159" s="184">
        <v>11</v>
      </c>
      <c r="V159" s="184">
        <v>3</v>
      </c>
      <c r="W159" s="196">
        <v>766.2</v>
      </c>
      <c r="X159" s="201">
        <f>W159-L159</f>
        <v>57.5</v>
      </c>
      <c r="Z159" s="204">
        <f>W159-P159</f>
        <v>43.5</v>
      </c>
    </row>
    <row r="160" spans="1:26" ht="20.149999999999999" customHeight="1" x14ac:dyDescent="0.35">
      <c r="A160" s="107" t="s">
        <v>371</v>
      </c>
      <c r="B160" s="106" t="s">
        <v>374</v>
      </c>
      <c r="C160" s="131" t="s">
        <v>27</v>
      </c>
      <c r="D160" s="115" t="s">
        <v>375</v>
      </c>
      <c r="E160" s="121" t="s">
        <v>373</v>
      </c>
      <c r="F160" s="164">
        <v>9</v>
      </c>
      <c r="G160" s="165">
        <v>252</v>
      </c>
      <c r="H160" s="165">
        <v>395.92999999999995</v>
      </c>
      <c r="I160" s="165">
        <v>43.47</v>
      </c>
      <c r="J160" s="165">
        <v>5</v>
      </c>
      <c r="K160" s="165">
        <v>0</v>
      </c>
      <c r="L160" s="166">
        <v>444.4</v>
      </c>
      <c r="M160" s="164">
        <v>430.49999999999994</v>
      </c>
      <c r="N160" s="165">
        <v>67.5</v>
      </c>
      <c r="O160" s="165">
        <v>5</v>
      </c>
      <c r="P160" s="166">
        <v>503</v>
      </c>
      <c r="Q160" s="164">
        <v>10</v>
      </c>
      <c r="R160" s="165">
        <v>288</v>
      </c>
      <c r="S160" s="165">
        <v>446.72</v>
      </c>
      <c r="T160" s="165">
        <v>59.28</v>
      </c>
      <c r="U160" s="165">
        <v>5</v>
      </c>
      <c r="V160" s="165">
        <v>0</v>
      </c>
      <c r="W160" s="192">
        <v>511</v>
      </c>
      <c r="X160" s="201">
        <f>W160-L160</f>
        <v>66.600000000000023</v>
      </c>
      <c r="Z160" s="204">
        <f>W160-P160</f>
        <v>8</v>
      </c>
    </row>
    <row r="161" spans="1:26" ht="20.149999999999999" customHeight="1" x14ac:dyDescent="0.35">
      <c r="A161" s="107" t="s">
        <v>376</v>
      </c>
      <c r="B161" s="106" t="s">
        <v>376</v>
      </c>
      <c r="C161" s="131" t="s">
        <v>49</v>
      </c>
      <c r="D161" s="115" t="s">
        <v>377</v>
      </c>
      <c r="E161" s="121" t="s">
        <v>378</v>
      </c>
      <c r="F161" s="164">
        <v>36</v>
      </c>
      <c r="G161" s="165">
        <v>1123</v>
      </c>
      <c r="H161" s="165">
        <v>1274.2</v>
      </c>
      <c r="I161" s="165">
        <v>171.57</v>
      </c>
      <c r="J161" s="165">
        <v>18</v>
      </c>
      <c r="K161" s="165">
        <v>10</v>
      </c>
      <c r="L161" s="166">
        <v>1463.77</v>
      </c>
      <c r="M161" s="164">
        <v>1307.4000000000001</v>
      </c>
      <c r="N161" s="165">
        <v>187.13</v>
      </c>
      <c r="O161" s="165">
        <v>18</v>
      </c>
      <c r="P161" s="166">
        <v>1512.53</v>
      </c>
      <c r="Q161" s="164">
        <v>38</v>
      </c>
      <c r="R161" s="165">
        <v>1184</v>
      </c>
      <c r="S161" s="165">
        <v>1341.56</v>
      </c>
      <c r="T161" s="165">
        <v>186.21</v>
      </c>
      <c r="U161" s="165">
        <v>18</v>
      </c>
      <c r="V161" s="165">
        <v>8</v>
      </c>
      <c r="W161" s="192">
        <v>1545.77</v>
      </c>
      <c r="X161" s="201">
        <f>W161-L161</f>
        <v>82</v>
      </c>
      <c r="Z161" s="204">
        <f>W161-P161</f>
        <v>33.240000000000009</v>
      </c>
    </row>
    <row r="162" spans="1:26" ht="20.149999999999999" customHeight="1" x14ac:dyDescent="0.35">
      <c r="A162" s="107" t="s">
        <v>381</v>
      </c>
      <c r="B162" s="106" t="s">
        <v>381</v>
      </c>
      <c r="C162" s="131" t="s">
        <v>55</v>
      </c>
      <c r="D162" s="115" t="s">
        <v>382</v>
      </c>
      <c r="E162" s="121" t="s">
        <v>383</v>
      </c>
      <c r="F162" s="164">
        <v>14</v>
      </c>
      <c r="G162" s="165">
        <v>291</v>
      </c>
      <c r="H162" s="165">
        <v>493.96999999999997</v>
      </c>
      <c r="I162" s="165">
        <v>71.33</v>
      </c>
      <c r="J162" s="165">
        <v>11</v>
      </c>
      <c r="K162" s="165">
        <v>8</v>
      </c>
      <c r="L162" s="166">
        <v>576.29999999999995</v>
      </c>
      <c r="M162" s="164">
        <v>516</v>
      </c>
      <c r="N162" s="165">
        <v>93.9</v>
      </c>
      <c r="O162" s="165">
        <v>11</v>
      </c>
      <c r="P162" s="166">
        <v>620.9</v>
      </c>
      <c r="Q162" s="164">
        <v>15</v>
      </c>
      <c r="R162" s="165">
        <v>354</v>
      </c>
      <c r="S162" s="165">
        <v>564.72</v>
      </c>
      <c r="T162" s="165">
        <v>91.78</v>
      </c>
      <c r="U162" s="165">
        <v>11</v>
      </c>
      <c r="V162" s="165">
        <v>8</v>
      </c>
      <c r="W162" s="192">
        <v>667.5</v>
      </c>
      <c r="X162" s="201">
        <f>W162-L162</f>
        <v>91.200000000000045</v>
      </c>
      <c r="Z162" s="204">
        <f>W162-P162</f>
        <v>46.600000000000023</v>
      </c>
    </row>
    <row r="163" spans="1:26" ht="20.149999999999999" customHeight="1" x14ac:dyDescent="0.35">
      <c r="A163" s="107" t="s">
        <v>315</v>
      </c>
      <c r="B163" s="106" t="s">
        <v>315</v>
      </c>
      <c r="C163" s="131" t="s">
        <v>49</v>
      </c>
      <c r="D163" s="115" t="s">
        <v>316</v>
      </c>
      <c r="E163" s="121" t="s">
        <v>317</v>
      </c>
      <c r="F163" s="164">
        <v>39</v>
      </c>
      <c r="G163" s="165">
        <v>1140</v>
      </c>
      <c r="H163" s="165">
        <v>1364.0900000000001</v>
      </c>
      <c r="I163" s="165">
        <v>253.84</v>
      </c>
      <c r="J163" s="165">
        <v>12</v>
      </c>
      <c r="K163" s="165">
        <v>0</v>
      </c>
      <c r="L163" s="166">
        <v>1629.93</v>
      </c>
      <c r="M163" s="164">
        <v>1417.6000000000001</v>
      </c>
      <c r="N163" s="165">
        <v>261.33</v>
      </c>
      <c r="O163" s="165">
        <v>12</v>
      </c>
      <c r="P163" s="166">
        <v>1690.93</v>
      </c>
      <c r="Q163" s="164">
        <v>41</v>
      </c>
      <c r="R163" s="165">
        <v>1206</v>
      </c>
      <c r="S163" s="165">
        <v>1452.2200000000003</v>
      </c>
      <c r="T163" s="165">
        <v>268.88</v>
      </c>
      <c r="U163" s="165">
        <v>12</v>
      </c>
      <c r="V163" s="165">
        <v>0</v>
      </c>
      <c r="W163" s="192">
        <v>1733.1000000000004</v>
      </c>
      <c r="X163" s="201">
        <f>W163-L163</f>
        <v>103.1700000000003</v>
      </c>
      <c r="Z163" s="204">
        <f>W163-P163</f>
        <v>42.1700000000003</v>
      </c>
    </row>
    <row r="164" spans="1:26" ht="20.149999999999999" customHeight="1" x14ac:dyDescent="0.35">
      <c r="A164" s="107" t="s">
        <v>628</v>
      </c>
      <c r="B164" s="106" t="s">
        <v>628</v>
      </c>
      <c r="C164" s="131" t="s">
        <v>609</v>
      </c>
      <c r="D164" s="115" t="s">
        <v>629</v>
      </c>
      <c r="E164" s="121" t="s">
        <v>347</v>
      </c>
      <c r="F164" s="164">
        <v>12</v>
      </c>
      <c r="G164" s="165">
        <v>420</v>
      </c>
      <c r="H164" s="165">
        <v>444.15</v>
      </c>
      <c r="I164" s="165">
        <v>33.729999999999997</v>
      </c>
      <c r="J164" s="165">
        <v>4</v>
      </c>
      <c r="K164" s="165">
        <v>0</v>
      </c>
      <c r="L164" s="166">
        <v>481.88</v>
      </c>
      <c r="M164" s="164">
        <v>410.15</v>
      </c>
      <c r="N164" s="165">
        <v>51.669999999999995</v>
      </c>
      <c r="O164" s="165">
        <v>4</v>
      </c>
      <c r="P164" s="166">
        <v>465.82</v>
      </c>
      <c r="Q164" s="164">
        <v>17</v>
      </c>
      <c r="R164" s="165">
        <v>595</v>
      </c>
      <c r="S164" s="165">
        <v>638.75</v>
      </c>
      <c r="T164" s="165">
        <v>63.93</v>
      </c>
      <c r="U164" s="165">
        <v>4</v>
      </c>
      <c r="V164" s="165">
        <v>0</v>
      </c>
      <c r="W164" s="192">
        <v>706.68</v>
      </c>
      <c r="X164" s="201">
        <f>W164-L164</f>
        <v>224.79999999999995</v>
      </c>
      <c r="Z164" s="204">
        <f>W164-P164</f>
        <v>240.85999999999996</v>
      </c>
    </row>
    <row r="165" spans="1:26" ht="20.149999999999999" customHeight="1" x14ac:dyDescent="0.35">
      <c r="A165" s="107" t="s">
        <v>350</v>
      </c>
      <c r="B165" s="106" t="s">
        <v>350</v>
      </c>
      <c r="C165" s="131" t="s">
        <v>81</v>
      </c>
      <c r="D165" s="115" t="s">
        <v>351</v>
      </c>
      <c r="E165" s="121" t="s">
        <v>328</v>
      </c>
      <c r="F165" s="164">
        <v>23</v>
      </c>
      <c r="G165" s="165">
        <v>487</v>
      </c>
      <c r="H165" s="165">
        <v>762.86</v>
      </c>
      <c r="I165" s="165">
        <v>135.38</v>
      </c>
      <c r="J165" s="165">
        <v>13</v>
      </c>
      <c r="K165" s="165">
        <v>0</v>
      </c>
      <c r="L165" s="166">
        <v>911.24</v>
      </c>
      <c r="M165" s="164">
        <v>850.03</v>
      </c>
      <c r="N165" s="165">
        <v>76.709999999999994</v>
      </c>
      <c r="O165" s="165">
        <v>13</v>
      </c>
      <c r="P165" s="166">
        <v>939.74</v>
      </c>
      <c r="Q165" s="164">
        <v>31</v>
      </c>
      <c r="R165" s="165">
        <v>635</v>
      </c>
      <c r="S165" s="165">
        <v>1150.43</v>
      </c>
      <c r="T165" s="165">
        <v>151.32</v>
      </c>
      <c r="U165" s="165">
        <v>13</v>
      </c>
      <c r="V165" s="165">
        <v>0</v>
      </c>
      <c r="W165" s="192">
        <v>1314.75</v>
      </c>
      <c r="X165" s="201">
        <f>W165-L165</f>
        <v>403.51</v>
      </c>
      <c r="Z165" s="204">
        <f>W165-P165</f>
        <v>375.01</v>
      </c>
    </row>
    <row r="166" spans="1:26" s="142" customFormat="1" ht="20.149999999999999" customHeight="1" x14ac:dyDescent="0.35">
      <c r="A166" s="138"/>
      <c r="B166" s="139"/>
      <c r="C166" s="140"/>
      <c r="D166" s="141"/>
      <c r="E166" s="143" t="s">
        <v>646</v>
      </c>
      <c r="F166" s="173"/>
      <c r="G166" s="174"/>
      <c r="H166" s="174"/>
      <c r="I166" s="174"/>
      <c r="J166" s="174"/>
      <c r="K166" s="174"/>
      <c r="L166" s="175"/>
      <c r="M166" s="173"/>
      <c r="N166" s="174"/>
      <c r="O166" s="174"/>
      <c r="P166" s="175"/>
      <c r="Q166" s="173"/>
      <c r="R166" s="174"/>
      <c r="S166" s="174"/>
      <c r="T166" s="174"/>
      <c r="U166" s="174"/>
      <c r="V166" s="174"/>
      <c r="W166" s="193"/>
      <c r="X166" s="213">
        <f>SUM(X90:X165)</f>
        <v>824.42999999999859</v>
      </c>
      <c r="Y166" s="213">
        <f t="shared" ref="Y166:Z166" si="3">SUM(Y90:Y165)</f>
        <v>0</v>
      </c>
      <c r="Z166" s="213">
        <f t="shared" si="3"/>
        <v>223.21999999999872</v>
      </c>
    </row>
    <row r="167" spans="1:26" ht="20.149999999999999" customHeight="1" x14ac:dyDescent="0.35">
      <c r="A167" s="107"/>
      <c r="B167" s="106"/>
      <c r="C167" s="131"/>
      <c r="D167" s="115"/>
      <c r="E167" s="121"/>
      <c r="F167" s="164"/>
      <c r="G167" s="165"/>
      <c r="H167" s="165"/>
      <c r="I167" s="165"/>
      <c r="J167" s="165"/>
      <c r="K167" s="165"/>
      <c r="L167" s="166"/>
      <c r="M167" s="164"/>
      <c r="N167" s="165"/>
      <c r="O167" s="165"/>
      <c r="P167" s="166"/>
      <c r="Q167" s="164"/>
      <c r="R167" s="165"/>
      <c r="S167" s="165"/>
      <c r="T167" s="165"/>
      <c r="U167" s="165"/>
      <c r="V167" s="165"/>
      <c r="W167" s="192"/>
      <c r="X167" s="201"/>
    </row>
    <row r="168" spans="1:26" ht="20.149999999999999" customHeight="1" x14ac:dyDescent="0.35">
      <c r="A168" s="107"/>
      <c r="B168" s="106"/>
      <c r="C168" s="131"/>
      <c r="D168" s="115"/>
      <c r="E168" s="121"/>
      <c r="F168" s="164"/>
      <c r="G168" s="165"/>
      <c r="H168" s="165"/>
      <c r="I168" s="165"/>
      <c r="J168" s="165"/>
      <c r="K168" s="165"/>
      <c r="L168" s="166"/>
      <c r="M168" s="164"/>
      <c r="N168" s="165"/>
      <c r="O168" s="165"/>
      <c r="P168" s="166"/>
      <c r="Q168" s="164"/>
      <c r="R168" s="165"/>
      <c r="S168" s="165"/>
      <c r="T168" s="165"/>
      <c r="U168" s="165"/>
      <c r="V168" s="165"/>
      <c r="W168" s="192"/>
      <c r="X168" s="201"/>
    </row>
    <row r="169" spans="1:26" ht="20.149999999999999" customHeight="1" x14ac:dyDescent="0.35">
      <c r="A169" s="107" t="s">
        <v>407</v>
      </c>
      <c r="B169" s="106" t="s">
        <v>407</v>
      </c>
      <c r="C169" s="131" t="s">
        <v>11</v>
      </c>
      <c r="D169" s="115" t="s">
        <v>408</v>
      </c>
      <c r="E169" s="121" t="s">
        <v>409</v>
      </c>
      <c r="F169" s="164">
        <v>0</v>
      </c>
      <c r="G169" s="165">
        <v>0</v>
      </c>
      <c r="H169" s="165">
        <v>180.08</v>
      </c>
      <c r="I169" s="165">
        <v>12.92</v>
      </c>
      <c r="J169" s="165">
        <v>0</v>
      </c>
      <c r="K169" s="165">
        <v>0</v>
      </c>
      <c r="L169" s="166">
        <v>193</v>
      </c>
      <c r="M169" s="164">
        <v>170.5</v>
      </c>
      <c r="N169" s="165">
        <v>23.5</v>
      </c>
      <c r="O169" s="165">
        <v>0</v>
      </c>
      <c r="P169" s="166">
        <v>194</v>
      </c>
      <c r="Q169" s="164">
        <v>0</v>
      </c>
      <c r="R169" s="165">
        <v>0</v>
      </c>
      <c r="S169" s="165">
        <v>174.85</v>
      </c>
      <c r="T169" s="165">
        <v>18.149999999999999</v>
      </c>
      <c r="U169" s="165">
        <v>0</v>
      </c>
      <c r="V169" s="165">
        <v>0</v>
      </c>
      <c r="W169" s="192">
        <v>193</v>
      </c>
      <c r="X169" s="201">
        <f>W169-L169</f>
        <v>0</v>
      </c>
      <c r="Z169" s="204">
        <f>W169-P169</f>
        <v>-1</v>
      </c>
    </row>
    <row r="170" spans="1:26" ht="20.149999999999999" customHeight="1" x14ac:dyDescent="0.35">
      <c r="A170" s="107"/>
      <c r="B170" s="106"/>
      <c r="C170" s="131"/>
      <c r="D170" s="115"/>
      <c r="E170" s="121"/>
      <c r="F170" s="164"/>
      <c r="G170" s="165"/>
      <c r="H170" s="165"/>
      <c r="I170" s="165"/>
      <c r="J170" s="165"/>
      <c r="K170" s="165"/>
      <c r="L170" s="166"/>
      <c r="M170" s="164"/>
      <c r="N170" s="165"/>
      <c r="O170" s="165"/>
      <c r="P170" s="166"/>
      <c r="Q170" s="164"/>
      <c r="R170" s="165"/>
      <c r="S170" s="165"/>
      <c r="T170" s="165"/>
      <c r="U170" s="165"/>
      <c r="V170" s="165"/>
      <c r="W170" s="192"/>
      <c r="X170" s="201"/>
    </row>
    <row r="171" spans="1:26" ht="20.149999999999999" customHeight="1" x14ac:dyDescent="0.35">
      <c r="A171" s="107" t="s">
        <v>526</v>
      </c>
      <c r="B171" s="106" t="s">
        <v>526</v>
      </c>
      <c r="C171" s="131" t="s">
        <v>49</v>
      </c>
      <c r="D171" s="115" t="s">
        <v>527</v>
      </c>
      <c r="E171" s="121" t="s">
        <v>528</v>
      </c>
      <c r="F171" s="164">
        <v>72</v>
      </c>
      <c r="G171" s="165">
        <v>2050</v>
      </c>
      <c r="H171" s="165">
        <v>2805.45</v>
      </c>
      <c r="I171" s="165">
        <v>434.52</v>
      </c>
      <c r="J171" s="165">
        <v>38</v>
      </c>
      <c r="K171" s="165">
        <v>55</v>
      </c>
      <c r="L171" s="166">
        <v>3277.97</v>
      </c>
      <c r="M171" s="164">
        <v>2938.25</v>
      </c>
      <c r="N171" s="165">
        <v>323.35999999999996</v>
      </c>
      <c r="O171" s="165">
        <v>38</v>
      </c>
      <c r="P171" s="166">
        <v>3299.6099999999997</v>
      </c>
      <c r="Q171" s="164">
        <v>69</v>
      </c>
      <c r="R171" s="165">
        <v>1967</v>
      </c>
      <c r="S171" s="165">
        <v>2723.58</v>
      </c>
      <c r="T171" s="165">
        <v>359.83</v>
      </c>
      <c r="U171" s="165">
        <v>38</v>
      </c>
      <c r="V171" s="165">
        <v>55</v>
      </c>
      <c r="W171" s="192">
        <v>3121.41</v>
      </c>
      <c r="X171" s="201">
        <f>W171-L171</f>
        <v>-156.55999999999995</v>
      </c>
      <c r="Z171" s="204">
        <f>W171-P171</f>
        <v>-178.19999999999982</v>
      </c>
    </row>
    <row r="172" spans="1:26" ht="20.149999999999999" customHeight="1" x14ac:dyDescent="0.35">
      <c r="A172" s="107" t="s">
        <v>469</v>
      </c>
      <c r="B172" s="106" t="s">
        <v>469</v>
      </c>
      <c r="C172" s="131" t="s">
        <v>49</v>
      </c>
      <c r="D172" s="115" t="s">
        <v>470</v>
      </c>
      <c r="E172" s="121" t="s">
        <v>471</v>
      </c>
      <c r="F172" s="164">
        <v>30</v>
      </c>
      <c r="G172" s="165">
        <v>941</v>
      </c>
      <c r="H172" s="165">
        <v>1029.51</v>
      </c>
      <c r="I172" s="165">
        <v>193.78</v>
      </c>
      <c r="J172" s="165">
        <v>22</v>
      </c>
      <c r="K172" s="165">
        <v>28</v>
      </c>
      <c r="L172" s="166">
        <v>1245.29</v>
      </c>
      <c r="M172" s="164">
        <v>1011.7</v>
      </c>
      <c r="N172" s="165">
        <v>177.68</v>
      </c>
      <c r="O172" s="165">
        <v>19</v>
      </c>
      <c r="P172" s="166">
        <v>1208.3799999999999</v>
      </c>
      <c r="Q172" s="164">
        <v>28</v>
      </c>
      <c r="R172" s="165">
        <v>876</v>
      </c>
      <c r="S172" s="165">
        <v>956.98</v>
      </c>
      <c r="T172" s="165">
        <v>174.56</v>
      </c>
      <c r="U172" s="165">
        <v>22</v>
      </c>
      <c r="V172" s="165">
        <v>18</v>
      </c>
      <c r="W172" s="192">
        <v>1153.54</v>
      </c>
      <c r="X172" s="201">
        <f>W172-L172</f>
        <v>-91.75</v>
      </c>
      <c r="Z172" s="204">
        <f>W172-P172</f>
        <v>-54.839999999999918</v>
      </c>
    </row>
    <row r="173" spans="1:26" ht="20.149999999999999" customHeight="1" x14ac:dyDescent="0.35">
      <c r="A173" s="107" t="s">
        <v>509</v>
      </c>
      <c r="B173" s="106" t="s">
        <v>509</v>
      </c>
      <c r="C173" s="131" t="s">
        <v>30</v>
      </c>
      <c r="D173" s="115" t="s">
        <v>510</v>
      </c>
      <c r="E173" s="121" t="s">
        <v>511</v>
      </c>
      <c r="F173" s="164">
        <v>35</v>
      </c>
      <c r="G173" s="165">
        <v>1064</v>
      </c>
      <c r="H173" s="165">
        <v>1345.06</v>
      </c>
      <c r="I173" s="165">
        <v>221.03</v>
      </c>
      <c r="J173" s="165">
        <v>22</v>
      </c>
      <c r="K173" s="165">
        <v>34</v>
      </c>
      <c r="L173" s="166">
        <v>1588.09</v>
      </c>
      <c r="M173" s="164">
        <v>1364.8999999999999</v>
      </c>
      <c r="N173" s="165">
        <v>165.86</v>
      </c>
      <c r="O173" s="165">
        <v>22</v>
      </c>
      <c r="P173" s="166">
        <v>1552.76</v>
      </c>
      <c r="Q173" s="164">
        <v>33</v>
      </c>
      <c r="R173" s="165">
        <v>1005</v>
      </c>
      <c r="S173" s="165">
        <v>1301.8799999999999</v>
      </c>
      <c r="T173" s="165">
        <v>185.67</v>
      </c>
      <c r="U173" s="165">
        <v>22</v>
      </c>
      <c r="V173" s="165">
        <v>34</v>
      </c>
      <c r="W173" s="192">
        <v>1509.55</v>
      </c>
      <c r="X173" s="201">
        <f>W173-L173</f>
        <v>-78.539999999999964</v>
      </c>
      <c r="Z173" s="204">
        <f>W173-P173</f>
        <v>-43.210000000000036</v>
      </c>
    </row>
    <row r="174" spans="1:26" ht="20.149999999999999" customHeight="1" x14ac:dyDescent="0.35">
      <c r="A174" s="107" t="s">
        <v>452</v>
      </c>
      <c r="B174" s="106" t="s">
        <v>452</v>
      </c>
      <c r="C174" s="131" t="s">
        <v>30</v>
      </c>
      <c r="D174" s="115" t="s">
        <v>453</v>
      </c>
      <c r="E174" s="121" t="s">
        <v>454</v>
      </c>
      <c r="F174" s="164">
        <v>41</v>
      </c>
      <c r="G174" s="165">
        <v>1381</v>
      </c>
      <c r="H174" s="165">
        <v>1333.57</v>
      </c>
      <c r="I174" s="165">
        <v>202.72</v>
      </c>
      <c r="J174" s="165">
        <v>18</v>
      </c>
      <c r="K174" s="165">
        <v>0</v>
      </c>
      <c r="L174" s="166">
        <v>1554.29</v>
      </c>
      <c r="M174" s="164">
        <v>1333.9199999999998</v>
      </c>
      <c r="N174" s="165">
        <v>205.37</v>
      </c>
      <c r="O174" s="165">
        <v>18</v>
      </c>
      <c r="P174" s="166">
        <v>1557.29</v>
      </c>
      <c r="Q174" s="164">
        <v>39</v>
      </c>
      <c r="R174" s="165">
        <v>1305</v>
      </c>
      <c r="S174" s="165">
        <v>1264.3700000000001</v>
      </c>
      <c r="T174" s="165">
        <v>193.57</v>
      </c>
      <c r="U174" s="165">
        <v>18</v>
      </c>
      <c r="V174" s="165">
        <v>0</v>
      </c>
      <c r="W174" s="192">
        <v>1475.94</v>
      </c>
      <c r="X174" s="201">
        <f>W174-L174</f>
        <v>-78.349999999999909</v>
      </c>
      <c r="Z174" s="204">
        <f>W174-P174</f>
        <v>-81.349999999999909</v>
      </c>
    </row>
    <row r="175" spans="1:26" ht="20.149999999999999" customHeight="1" x14ac:dyDescent="0.35">
      <c r="A175" s="107" t="s">
        <v>589</v>
      </c>
      <c r="B175" s="106" t="s">
        <v>589</v>
      </c>
      <c r="C175" s="131" t="s">
        <v>23</v>
      </c>
      <c r="D175" s="115" t="s">
        <v>592</v>
      </c>
      <c r="E175" s="121" t="s">
        <v>528</v>
      </c>
      <c r="F175" s="164">
        <v>28</v>
      </c>
      <c r="G175" s="165">
        <v>653</v>
      </c>
      <c r="H175" s="165">
        <v>1005.99</v>
      </c>
      <c r="I175" s="165">
        <v>223.76</v>
      </c>
      <c r="J175" s="165">
        <v>33</v>
      </c>
      <c r="K175" s="165">
        <v>32</v>
      </c>
      <c r="L175" s="166">
        <v>1262.75</v>
      </c>
      <c r="M175" s="164">
        <v>954.5</v>
      </c>
      <c r="N175" s="165">
        <v>238.75</v>
      </c>
      <c r="O175" s="165">
        <v>24</v>
      </c>
      <c r="P175" s="166">
        <v>1217.25</v>
      </c>
      <c r="Q175" s="164">
        <v>27</v>
      </c>
      <c r="R175" s="165">
        <v>743</v>
      </c>
      <c r="S175" s="165">
        <v>976.57999999999993</v>
      </c>
      <c r="T175" s="165">
        <v>200.25</v>
      </c>
      <c r="U175" s="165">
        <v>33</v>
      </c>
      <c r="V175" s="165">
        <v>18</v>
      </c>
      <c r="W175" s="192">
        <v>1209.83</v>
      </c>
      <c r="X175" s="201">
        <f>W175-L175</f>
        <v>-52.920000000000073</v>
      </c>
      <c r="Z175" s="204">
        <f>W175-P175</f>
        <v>-7.4200000000000728</v>
      </c>
    </row>
    <row r="176" spans="1:26" ht="20.149999999999999" customHeight="1" x14ac:dyDescent="0.35">
      <c r="A176" s="107" t="s">
        <v>544</v>
      </c>
      <c r="B176" s="106" t="s">
        <v>544</v>
      </c>
      <c r="C176" s="131" t="s">
        <v>55</v>
      </c>
      <c r="D176" s="115" t="s">
        <v>545</v>
      </c>
      <c r="E176" s="121" t="s">
        <v>528</v>
      </c>
      <c r="F176" s="164">
        <v>39</v>
      </c>
      <c r="G176" s="165">
        <v>885</v>
      </c>
      <c r="H176" s="165">
        <v>1542.7500000000002</v>
      </c>
      <c r="I176" s="165">
        <v>205.79</v>
      </c>
      <c r="J176" s="165">
        <v>26</v>
      </c>
      <c r="K176" s="165">
        <v>30</v>
      </c>
      <c r="L176" s="166">
        <v>1774.5400000000002</v>
      </c>
      <c r="M176" s="164">
        <v>1599.0000000000002</v>
      </c>
      <c r="N176" s="165">
        <v>155.20999999999998</v>
      </c>
      <c r="O176" s="165">
        <v>26</v>
      </c>
      <c r="P176" s="166">
        <v>1780.2100000000003</v>
      </c>
      <c r="Q176" s="164">
        <v>40</v>
      </c>
      <c r="R176" s="165">
        <v>891</v>
      </c>
      <c r="S176" s="165">
        <v>1521.55</v>
      </c>
      <c r="T176" s="165">
        <v>174.97</v>
      </c>
      <c r="U176" s="165">
        <v>26</v>
      </c>
      <c r="V176" s="165">
        <v>30</v>
      </c>
      <c r="W176" s="192">
        <v>1722.52</v>
      </c>
      <c r="X176" s="201">
        <f>W176-L176</f>
        <v>-52.020000000000209</v>
      </c>
      <c r="Z176" s="204">
        <f>W176-P176</f>
        <v>-57.690000000000282</v>
      </c>
    </row>
    <row r="177" spans="1:26" ht="20.149999999999999" customHeight="1" x14ac:dyDescent="0.35">
      <c r="A177" s="107" t="s">
        <v>570</v>
      </c>
      <c r="B177" s="106" t="s">
        <v>570</v>
      </c>
      <c r="C177" s="131" t="s">
        <v>30</v>
      </c>
      <c r="D177" s="115" t="s">
        <v>571</v>
      </c>
      <c r="E177" s="121" t="s">
        <v>548</v>
      </c>
      <c r="F177" s="164">
        <v>42</v>
      </c>
      <c r="G177" s="165">
        <v>1323</v>
      </c>
      <c r="H177" s="165">
        <v>1451.24</v>
      </c>
      <c r="I177" s="165">
        <v>185.69</v>
      </c>
      <c r="J177" s="165">
        <v>22</v>
      </c>
      <c r="K177" s="165">
        <v>23</v>
      </c>
      <c r="L177" s="166">
        <v>1658.93</v>
      </c>
      <c r="M177" s="164">
        <v>1416.6</v>
      </c>
      <c r="N177" s="165">
        <v>229.48000000000002</v>
      </c>
      <c r="O177" s="165">
        <v>22</v>
      </c>
      <c r="P177" s="166">
        <v>1668.0800000000002</v>
      </c>
      <c r="Q177" s="164">
        <v>40</v>
      </c>
      <c r="R177" s="165">
        <v>1282</v>
      </c>
      <c r="S177" s="165">
        <v>1384.89</v>
      </c>
      <c r="T177" s="165">
        <v>200.53</v>
      </c>
      <c r="U177" s="165">
        <v>22</v>
      </c>
      <c r="V177" s="165">
        <v>23</v>
      </c>
      <c r="W177" s="192">
        <v>1607.42</v>
      </c>
      <c r="X177" s="201">
        <f>W177-L177</f>
        <v>-51.509999999999991</v>
      </c>
      <c r="Z177" s="204">
        <f>W177-P177</f>
        <v>-60.660000000000082</v>
      </c>
    </row>
    <row r="178" spans="1:26" ht="20.149999999999999" customHeight="1" x14ac:dyDescent="0.35">
      <c r="A178" s="107" t="s">
        <v>517</v>
      </c>
      <c r="B178" s="106" t="s">
        <v>519</v>
      </c>
      <c r="C178" s="131" t="s">
        <v>27</v>
      </c>
      <c r="D178" s="115" t="s">
        <v>520</v>
      </c>
      <c r="E178" s="121" t="s">
        <v>518</v>
      </c>
      <c r="F178" s="164">
        <v>27</v>
      </c>
      <c r="G178" s="165">
        <v>839</v>
      </c>
      <c r="H178" s="165">
        <v>1026.8599999999999</v>
      </c>
      <c r="I178" s="165">
        <v>151.97</v>
      </c>
      <c r="J178" s="165">
        <v>16</v>
      </c>
      <c r="K178" s="165">
        <v>0</v>
      </c>
      <c r="L178" s="166">
        <v>1194.83</v>
      </c>
      <c r="M178" s="164">
        <v>962.06</v>
      </c>
      <c r="N178" s="165">
        <v>190.94</v>
      </c>
      <c r="O178" s="165">
        <v>16</v>
      </c>
      <c r="P178" s="166">
        <v>1169</v>
      </c>
      <c r="Q178" s="164">
        <v>25</v>
      </c>
      <c r="R178" s="165">
        <v>602</v>
      </c>
      <c r="S178" s="165">
        <v>964.43999999999994</v>
      </c>
      <c r="T178" s="165">
        <v>166.63</v>
      </c>
      <c r="U178" s="165">
        <v>16</v>
      </c>
      <c r="V178" s="165">
        <v>21</v>
      </c>
      <c r="W178" s="192">
        <v>1147.07</v>
      </c>
      <c r="X178" s="201">
        <f>W178-L178</f>
        <v>-47.759999999999991</v>
      </c>
      <c r="Z178" s="204">
        <f>W178-P178</f>
        <v>-21.930000000000064</v>
      </c>
    </row>
    <row r="179" spans="1:26" ht="20.149999999999999" customHeight="1" x14ac:dyDescent="0.35">
      <c r="A179" s="107" t="s">
        <v>489</v>
      </c>
      <c r="B179" s="106" t="s">
        <v>489</v>
      </c>
      <c r="C179" s="131" t="s">
        <v>49</v>
      </c>
      <c r="D179" s="115" t="s">
        <v>492</v>
      </c>
      <c r="E179" s="121" t="s">
        <v>429</v>
      </c>
      <c r="F179" s="164">
        <v>8</v>
      </c>
      <c r="G179" s="165">
        <v>192</v>
      </c>
      <c r="H179" s="165">
        <v>290.63</v>
      </c>
      <c r="I179" s="165">
        <v>54.23</v>
      </c>
      <c r="J179" s="165">
        <v>6</v>
      </c>
      <c r="K179" s="165">
        <v>5</v>
      </c>
      <c r="L179" s="166">
        <v>350.86</v>
      </c>
      <c r="M179" s="164">
        <v>286.60000000000002</v>
      </c>
      <c r="N179" s="165">
        <v>49.76</v>
      </c>
      <c r="O179" s="165">
        <v>7</v>
      </c>
      <c r="P179" s="166">
        <v>343.36</v>
      </c>
      <c r="Q179" s="164">
        <v>7</v>
      </c>
      <c r="R179" s="165">
        <v>168</v>
      </c>
      <c r="S179" s="165">
        <v>256.76</v>
      </c>
      <c r="T179" s="165">
        <v>46.27</v>
      </c>
      <c r="U179" s="165">
        <v>6</v>
      </c>
      <c r="V179" s="165">
        <v>2</v>
      </c>
      <c r="W179" s="192">
        <v>309.02999999999997</v>
      </c>
      <c r="X179" s="201">
        <f>W179-L179</f>
        <v>-41.830000000000041</v>
      </c>
      <c r="Z179" s="204">
        <f>W179-P179</f>
        <v>-34.330000000000041</v>
      </c>
    </row>
    <row r="180" spans="1:26" ht="20.149999999999999" customHeight="1" x14ac:dyDescent="0.35">
      <c r="A180" s="107" t="s">
        <v>560</v>
      </c>
      <c r="B180" s="106" t="s">
        <v>560</v>
      </c>
      <c r="C180" s="131" t="s">
        <v>49</v>
      </c>
      <c r="D180" s="115" t="s">
        <v>564</v>
      </c>
      <c r="E180" s="121" t="s">
        <v>563</v>
      </c>
      <c r="F180" s="164">
        <v>24</v>
      </c>
      <c r="G180" s="165">
        <v>676</v>
      </c>
      <c r="H180" s="165">
        <v>835.27</v>
      </c>
      <c r="I180" s="165">
        <v>206.68</v>
      </c>
      <c r="J180" s="165">
        <v>16</v>
      </c>
      <c r="K180" s="165">
        <v>51</v>
      </c>
      <c r="L180" s="166">
        <v>1057.95</v>
      </c>
      <c r="M180" s="164">
        <v>838.25</v>
      </c>
      <c r="N180" s="165">
        <v>203.70000000000002</v>
      </c>
      <c r="O180" s="165">
        <v>12.68</v>
      </c>
      <c r="P180" s="166">
        <v>1054.6300000000001</v>
      </c>
      <c r="Q180" s="164">
        <v>22</v>
      </c>
      <c r="R180" s="165">
        <v>676</v>
      </c>
      <c r="S180" s="165">
        <v>803.01</v>
      </c>
      <c r="T180" s="165">
        <v>197.45</v>
      </c>
      <c r="U180" s="165">
        <v>16</v>
      </c>
      <c r="V180" s="165">
        <v>22</v>
      </c>
      <c r="W180" s="192">
        <v>1016.46</v>
      </c>
      <c r="X180" s="201">
        <f>W180-L180</f>
        <v>-41.490000000000009</v>
      </c>
      <c r="Z180" s="204">
        <f>W180-P180</f>
        <v>-38.170000000000073</v>
      </c>
    </row>
    <row r="181" spans="1:26" ht="20.149999999999999" customHeight="1" x14ac:dyDescent="0.35">
      <c r="A181" s="107" t="s">
        <v>529</v>
      </c>
      <c r="B181" s="106" t="s">
        <v>529</v>
      </c>
      <c r="C181" s="131" t="s">
        <v>49</v>
      </c>
      <c r="D181" s="115" t="s">
        <v>530</v>
      </c>
      <c r="E181" s="121" t="s">
        <v>531</v>
      </c>
      <c r="F181" s="164">
        <v>28</v>
      </c>
      <c r="G181" s="165">
        <v>824</v>
      </c>
      <c r="H181" s="165">
        <v>1086.95</v>
      </c>
      <c r="I181" s="165">
        <v>141.81</v>
      </c>
      <c r="J181" s="165">
        <v>21</v>
      </c>
      <c r="K181" s="165">
        <v>23</v>
      </c>
      <c r="L181" s="166">
        <v>1249.76</v>
      </c>
      <c r="M181" s="164">
        <v>1085.95</v>
      </c>
      <c r="N181" s="165">
        <v>152.24</v>
      </c>
      <c r="O181" s="165">
        <v>23</v>
      </c>
      <c r="P181" s="166">
        <v>1261.19</v>
      </c>
      <c r="Q181" s="164">
        <v>27</v>
      </c>
      <c r="R181" s="165">
        <v>860</v>
      </c>
      <c r="S181" s="165">
        <v>1048.18</v>
      </c>
      <c r="T181" s="165">
        <v>141.79</v>
      </c>
      <c r="U181" s="165">
        <v>21</v>
      </c>
      <c r="V181" s="165">
        <v>18</v>
      </c>
      <c r="W181" s="192">
        <v>1210.97</v>
      </c>
      <c r="X181" s="201">
        <f>W181-L181</f>
        <v>-38.789999999999964</v>
      </c>
      <c r="Z181" s="204">
        <f>W181-P181</f>
        <v>-50.220000000000027</v>
      </c>
    </row>
    <row r="182" spans="1:26" ht="20.149999999999999" customHeight="1" x14ac:dyDescent="0.35">
      <c r="A182" s="107" t="s">
        <v>524</v>
      </c>
      <c r="B182" s="106" t="s">
        <v>524</v>
      </c>
      <c r="C182" s="131" t="s">
        <v>30</v>
      </c>
      <c r="D182" s="115" t="s">
        <v>337</v>
      </c>
      <c r="E182" s="121" t="s">
        <v>525</v>
      </c>
      <c r="F182" s="164">
        <v>29</v>
      </c>
      <c r="G182" s="165">
        <v>955</v>
      </c>
      <c r="H182" s="165">
        <v>1103.76</v>
      </c>
      <c r="I182" s="165">
        <v>120.95</v>
      </c>
      <c r="J182" s="165">
        <v>18</v>
      </c>
      <c r="K182" s="165">
        <v>29</v>
      </c>
      <c r="L182" s="166">
        <v>1242.71</v>
      </c>
      <c r="M182" s="164">
        <v>1091.5</v>
      </c>
      <c r="N182" s="165">
        <v>115.09</v>
      </c>
      <c r="O182" s="165">
        <v>18</v>
      </c>
      <c r="P182" s="166">
        <v>1224.5900000000001</v>
      </c>
      <c r="Q182" s="164">
        <v>28</v>
      </c>
      <c r="R182" s="165">
        <v>920</v>
      </c>
      <c r="S182" s="165">
        <v>1075.6099999999999</v>
      </c>
      <c r="T182" s="165">
        <v>111.19</v>
      </c>
      <c r="U182" s="165">
        <v>18</v>
      </c>
      <c r="V182" s="165">
        <v>29</v>
      </c>
      <c r="W182" s="192">
        <v>1204.8</v>
      </c>
      <c r="X182" s="201">
        <f>W182-L182</f>
        <v>-37.910000000000082</v>
      </c>
      <c r="Z182" s="204">
        <f>W182-P182</f>
        <v>-19.790000000000191</v>
      </c>
    </row>
    <row r="183" spans="1:26" ht="20.149999999999999" customHeight="1" x14ac:dyDescent="0.35">
      <c r="A183" s="107" t="s">
        <v>493</v>
      </c>
      <c r="B183" s="106" t="s">
        <v>493</v>
      </c>
      <c r="C183" s="131" t="s">
        <v>23</v>
      </c>
      <c r="D183" s="115" t="s">
        <v>377</v>
      </c>
      <c r="E183" s="121" t="s">
        <v>449</v>
      </c>
      <c r="F183" s="164">
        <v>8</v>
      </c>
      <c r="G183" s="165">
        <v>192</v>
      </c>
      <c r="H183" s="165">
        <v>284.96000000000004</v>
      </c>
      <c r="I183" s="165">
        <v>45.71</v>
      </c>
      <c r="J183" s="165">
        <v>3</v>
      </c>
      <c r="K183" s="165">
        <v>0</v>
      </c>
      <c r="L183" s="166">
        <v>333.67</v>
      </c>
      <c r="M183" s="164">
        <v>249.20000000000005</v>
      </c>
      <c r="N183" s="165">
        <v>32.31</v>
      </c>
      <c r="O183" s="165">
        <v>3</v>
      </c>
      <c r="P183" s="166">
        <v>284.51</v>
      </c>
      <c r="Q183" s="164">
        <v>7</v>
      </c>
      <c r="R183" s="165">
        <v>168</v>
      </c>
      <c r="S183" s="165">
        <v>257.48</v>
      </c>
      <c r="T183" s="165">
        <v>37.31</v>
      </c>
      <c r="U183" s="165">
        <v>3</v>
      </c>
      <c r="V183" s="165">
        <v>2</v>
      </c>
      <c r="W183" s="192">
        <v>297.79000000000002</v>
      </c>
      <c r="X183" s="201">
        <f>W183-L183</f>
        <v>-35.879999999999995</v>
      </c>
      <c r="Z183" s="204">
        <f>W183-P183</f>
        <v>13.28000000000003</v>
      </c>
    </row>
    <row r="184" spans="1:26" ht="20.149999999999999" customHeight="1" x14ac:dyDescent="0.35">
      <c r="A184" s="107" t="s">
        <v>565</v>
      </c>
      <c r="B184" s="106" t="s">
        <v>565</v>
      </c>
      <c r="C184" s="131" t="s">
        <v>23</v>
      </c>
      <c r="D184" s="115" t="s">
        <v>569</v>
      </c>
      <c r="E184" s="121" t="s">
        <v>568</v>
      </c>
      <c r="F184" s="164">
        <v>30</v>
      </c>
      <c r="G184" s="165">
        <v>947</v>
      </c>
      <c r="H184" s="165">
        <v>1139.5999999999999</v>
      </c>
      <c r="I184" s="165">
        <v>159.41999999999999</v>
      </c>
      <c r="J184" s="165">
        <v>19</v>
      </c>
      <c r="K184" s="165">
        <v>51</v>
      </c>
      <c r="L184" s="166">
        <v>1318.02</v>
      </c>
      <c r="M184" s="164">
        <v>1179</v>
      </c>
      <c r="N184" s="165">
        <v>136.26999999999998</v>
      </c>
      <c r="O184" s="165">
        <v>19</v>
      </c>
      <c r="P184" s="166">
        <v>1334.27</v>
      </c>
      <c r="Q184" s="164">
        <v>30</v>
      </c>
      <c r="R184" s="165">
        <v>930</v>
      </c>
      <c r="S184" s="165">
        <v>1120.6200000000001</v>
      </c>
      <c r="T184" s="165">
        <v>143.08000000000001</v>
      </c>
      <c r="U184" s="165">
        <v>19</v>
      </c>
      <c r="V184" s="165">
        <v>35</v>
      </c>
      <c r="W184" s="192">
        <v>1282.7</v>
      </c>
      <c r="X184" s="201">
        <f>W184-L184</f>
        <v>-35.319999999999936</v>
      </c>
      <c r="Z184" s="204">
        <f>W184-P184</f>
        <v>-51.569999999999936</v>
      </c>
    </row>
    <row r="185" spans="1:26" ht="20.149999999999999" customHeight="1" x14ac:dyDescent="0.35">
      <c r="A185" s="107" t="s">
        <v>589</v>
      </c>
      <c r="B185" s="106" t="s">
        <v>590</v>
      </c>
      <c r="C185" s="131" t="s">
        <v>27</v>
      </c>
      <c r="D185" s="115" t="s">
        <v>591</v>
      </c>
      <c r="E185" s="121" t="s">
        <v>528</v>
      </c>
      <c r="F185" s="164">
        <v>19</v>
      </c>
      <c r="G185" s="165">
        <v>594</v>
      </c>
      <c r="H185" s="165">
        <v>746.55</v>
      </c>
      <c r="I185" s="165">
        <v>128.35</v>
      </c>
      <c r="J185" s="165">
        <v>9</v>
      </c>
      <c r="K185" s="165">
        <v>0</v>
      </c>
      <c r="L185" s="166">
        <v>883.9</v>
      </c>
      <c r="M185" s="164">
        <v>745.5</v>
      </c>
      <c r="N185" s="165">
        <v>132.4</v>
      </c>
      <c r="O185" s="165">
        <v>18</v>
      </c>
      <c r="P185" s="166">
        <v>895.9</v>
      </c>
      <c r="Q185" s="164">
        <v>18</v>
      </c>
      <c r="R185" s="165">
        <v>468</v>
      </c>
      <c r="S185" s="165">
        <v>718.26</v>
      </c>
      <c r="T185" s="165">
        <v>122.82</v>
      </c>
      <c r="U185" s="165">
        <v>9</v>
      </c>
      <c r="V185" s="165">
        <v>14</v>
      </c>
      <c r="W185" s="192">
        <v>850.07999999999993</v>
      </c>
      <c r="X185" s="201">
        <f>W185-L185</f>
        <v>-33.82000000000005</v>
      </c>
      <c r="Z185" s="204">
        <f>W185-P185</f>
        <v>-45.82000000000005</v>
      </c>
    </row>
    <row r="186" spans="1:26" ht="20.149999999999999" customHeight="1" x14ac:dyDescent="0.35">
      <c r="A186" s="107" t="s">
        <v>549</v>
      </c>
      <c r="B186" s="106" t="s">
        <v>549</v>
      </c>
      <c r="C186" s="131" t="s">
        <v>55</v>
      </c>
      <c r="D186" s="115" t="s">
        <v>550</v>
      </c>
      <c r="E186" s="121" t="s">
        <v>511</v>
      </c>
      <c r="F186" s="164">
        <v>43</v>
      </c>
      <c r="G186" s="165">
        <v>923</v>
      </c>
      <c r="H186" s="165">
        <v>1662.23</v>
      </c>
      <c r="I186" s="165">
        <v>282.36</v>
      </c>
      <c r="J186" s="165">
        <v>28</v>
      </c>
      <c r="K186" s="165">
        <v>11</v>
      </c>
      <c r="L186" s="166">
        <v>1972.5900000000001</v>
      </c>
      <c r="M186" s="164">
        <v>1544</v>
      </c>
      <c r="N186" s="165">
        <v>407.39</v>
      </c>
      <c r="O186" s="165">
        <v>28</v>
      </c>
      <c r="P186" s="166">
        <v>1979.39</v>
      </c>
      <c r="Q186" s="164">
        <v>42</v>
      </c>
      <c r="R186" s="165">
        <v>901</v>
      </c>
      <c r="S186" s="165">
        <v>1573.0500000000002</v>
      </c>
      <c r="T186" s="165">
        <v>338.39</v>
      </c>
      <c r="U186" s="165">
        <v>28</v>
      </c>
      <c r="V186" s="165">
        <v>11</v>
      </c>
      <c r="W186" s="192">
        <v>1939.44</v>
      </c>
      <c r="X186" s="201">
        <f>W186-L186</f>
        <v>-33.150000000000091</v>
      </c>
      <c r="Z186" s="204">
        <f>W186-P186</f>
        <v>-39.950000000000045</v>
      </c>
    </row>
    <row r="187" spans="1:26" ht="20.149999999999999" customHeight="1" x14ac:dyDescent="0.35">
      <c r="A187" s="107" t="s">
        <v>517</v>
      </c>
      <c r="B187" s="106" t="s">
        <v>517</v>
      </c>
      <c r="C187" s="131" t="s">
        <v>49</v>
      </c>
      <c r="D187" s="115" t="s">
        <v>242</v>
      </c>
      <c r="E187" s="121" t="s">
        <v>518</v>
      </c>
      <c r="F187" s="164">
        <v>52</v>
      </c>
      <c r="G187" s="165">
        <v>1415</v>
      </c>
      <c r="H187" s="165">
        <v>1948.19</v>
      </c>
      <c r="I187" s="165">
        <v>256.42</v>
      </c>
      <c r="J187" s="165">
        <v>28</v>
      </c>
      <c r="K187" s="165">
        <v>57</v>
      </c>
      <c r="L187" s="166">
        <v>2232.61</v>
      </c>
      <c r="M187" s="164">
        <v>1972.93</v>
      </c>
      <c r="N187" s="165">
        <v>250.12</v>
      </c>
      <c r="O187" s="165">
        <v>28</v>
      </c>
      <c r="P187" s="166">
        <v>2251.0500000000002</v>
      </c>
      <c r="Q187" s="164">
        <v>52</v>
      </c>
      <c r="R187" s="165">
        <v>1634</v>
      </c>
      <c r="S187" s="165">
        <v>1924.3999999999999</v>
      </c>
      <c r="T187" s="165">
        <v>248.68</v>
      </c>
      <c r="U187" s="165">
        <v>28</v>
      </c>
      <c r="V187" s="165">
        <v>36</v>
      </c>
      <c r="W187" s="192">
        <v>2201.08</v>
      </c>
      <c r="X187" s="201">
        <f>W187-L187</f>
        <v>-31.5300000000002</v>
      </c>
      <c r="Z187" s="204">
        <f>W187-P187</f>
        <v>-49.970000000000255</v>
      </c>
    </row>
    <row r="188" spans="1:26" ht="20.149999999999999" customHeight="1" x14ac:dyDescent="0.35">
      <c r="A188" s="107" t="s">
        <v>433</v>
      </c>
      <c r="B188" s="106" t="s">
        <v>433</v>
      </c>
      <c r="C188" s="131" t="s">
        <v>30</v>
      </c>
      <c r="D188" s="115" t="s">
        <v>434</v>
      </c>
      <c r="E188" s="121" t="s">
        <v>432</v>
      </c>
      <c r="F188" s="164">
        <v>68</v>
      </c>
      <c r="G188" s="165">
        <v>2027</v>
      </c>
      <c r="H188" s="165">
        <v>2703.1700000000005</v>
      </c>
      <c r="I188" s="165">
        <v>535.37</v>
      </c>
      <c r="J188" s="165">
        <v>50</v>
      </c>
      <c r="K188" s="165">
        <v>72</v>
      </c>
      <c r="L188" s="166">
        <v>3288.5400000000004</v>
      </c>
      <c r="M188" s="164">
        <v>2699.6300000000006</v>
      </c>
      <c r="N188" s="165">
        <v>556.91</v>
      </c>
      <c r="O188" s="165">
        <v>50</v>
      </c>
      <c r="P188" s="166">
        <v>3306.5400000000004</v>
      </c>
      <c r="Q188" s="164">
        <v>70</v>
      </c>
      <c r="R188" s="165">
        <v>2069</v>
      </c>
      <c r="S188" s="165">
        <v>2672.54</v>
      </c>
      <c r="T188" s="165">
        <v>540.38</v>
      </c>
      <c r="U188" s="165">
        <v>50</v>
      </c>
      <c r="V188" s="165">
        <v>58</v>
      </c>
      <c r="W188" s="192">
        <v>3262.92</v>
      </c>
      <c r="X188" s="201">
        <f>W188-L188</f>
        <v>-25.620000000000346</v>
      </c>
      <c r="Z188" s="204">
        <f>W188-P188</f>
        <v>-43.620000000000346</v>
      </c>
    </row>
    <row r="189" spans="1:26" ht="20.149999999999999" customHeight="1" x14ac:dyDescent="0.35">
      <c r="A189" s="107" t="s">
        <v>586</v>
      </c>
      <c r="B189" s="106" t="s">
        <v>586</v>
      </c>
      <c r="C189" s="131" t="s">
        <v>49</v>
      </c>
      <c r="D189" s="115" t="s">
        <v>182</v>
      </c>
      <c r="E189" s="121" t="s">
        <v>548</v>
      </c>
      <c r="F189" s="164">
        <v>10</v>
      </c>
      <c r="G189" s="165">
        <v>270</v>
      </c>
      <c r="H189" s="165">
        <v>376.34000000000003</v>
      </c>
      <c r="I189" s="165">
        <v>55.09</v>
      </c>
      <c r="J189" s="165">
        <v>18</v>
      </c>
      <c r="K189" s="165">
        <v>35</v>
      </c>
      <c r="L189" s="166">
        <v>449.43000000000006</v>
      </c>
      <c r="M189" s="164">
        <v>386.15000000000003</v>
      </c>
      <c r="N189" s="165">
        <v>45.28</v>
      </c>
      <c r="O189" s="165">
        <v>18</v>
      </c>
      <c r="P189" s="166">
        <v>449.43000000000006</v>
      </c>
      <c r="Q189" s="164">
        <v>10</v>
      </c>
      <c r="R189" s="165">
        <v>270</v>
      </c>
      <c r="S189" s="165">
        <v>358.71</v>
      </c>
      <c r="T189" s="165">
        <v>47.35</v>
      </c>
      <c r="U189" s="165">
        <v>18</v>
      </c>
      <c r="V189" s="165">
        <v>8</v>
      </c>
      <c r="W189" s="192">
        <v>424.06</v>
      </c>
      <c r="X189" s="201">
        <f>W189-L189</f>
        <v>-25.370000000000061</v>
      </c>
      <c r="Z189" s="204">
        <f>W189-P189</f>
        <v>-25.370000000000061</v>
      </c>
    </row>
    <row r="190" spans="1:26" ht="20.149999999999999" customHeight="1" x14ac:dyDescent="0.35">
      <c r="A190" s="107" t="s">
        <v>512</v>
      </c>
      <c r="B190" s="106" t="s">
        <v>512</v>
      </c>
      <c r="C190" s="131" t="s">
        <v>30</v>
      </c>
      <c r="D190" s="115" t="s">
        <v>513</v>
      </c>
      <c r="E190" s="121" t="s">
        <v>511</v>
      </c>
      <c r="F190" s="164">
        <v>51</v>
      </c>
      <c r="G190" s="165">
        <v>1433</v>
      </c>
      <c r="H190" s="165">
        <v>1850.52</v>
      </c>
      <c r="I190" s="165">
        <v>370.83</v>
      </c>
      <c r="J190" s="165">
        <v>24</v>
      </c>
      <c r="K190" s="165">
        <v>43</v>
      </c>
      <c r="L190" s="166">
        <v>2245.35</v>
      </c>
      <c r="M190" s="164">
        <v>1920.2</v>
      </c>
      <c r="N190" s="165">
        <v>318.14999999999998</v>
      </c>
      <c r="O190" s="165">
        <v>24</v>
      </c>
      <c r="P190" s="166">
        <v>2262.35</v>
      </c>
      <c r="Q190" s="164">
        <v>51</v>
      </c>
      <c r="R190" s="165">
        <v>1441</v>
      </c>
      <c r="S190" s="165">
        <v>1857.17</v>
      </c>
      <c r="T190" s="165">
        <v>339.52</v>
      </c>
      <c r="U190" s="165">
        <v>24</v>
      </c>
      <c r="V190" s="165">
        <v>43</v>
      </c>
      <c r="W190" s="192">
        <v>2220.69</v>
      </c>
      <c r="X190" s="201">
        <f>W190-L190</f>
        <v>-24.659999999999854</v>
      </c>
      <c r="Z190" s="204">
        <f>W190-P190</f>
        <v>-41.659999999999854</v>
      </c>
    </row>
    <row r="191" spans="1:26" ht="20.149999999999999" customHeight="1" x14ac:dyDescent="0.35">
      <c r="A191" s="107" t="s">
        <v>546</v>
      </c>
      <c r="B191" s="106" t="s">
        <v>546</v>
      </c>
      <c r="C191" s="131" t="s">
        <v>55</v>
      </c>
      <c r="D191" s="115" t="s">
        <v>547</v>
      </c>
      <c r="E191" s="121" t="s">
        <v>548</v>
      </c>
      <c r="F191" s="164">
        <v>21</v>
      </c>
      <c r="G191" s="165">
        <v>477</v>
      </c>
      <c r="H191" s="165">
        <v>843.69</v>
      </c>
      <c r="I191" s="165">
        <v>143.29</v>
      </c>
      <c r="J191" s="165">
        <v>17</v>
      </c>
      <c r="K191" s="165">
        <v>13</v>
      </c>
      <c r="L191" s="166">
        <v>1003.98</v>
      </c>
      <c r="M191" s="164">
        <v>756.90000000000009</v>
      </c>
      <c r="N191" s="165">
        <v>262.27999999999997</v>
      </c>
      <c r="O191" s="165">
        <v>17</v>
      </c>
      <c r="P191" s="166">
        <v>1036.18</v>
      </c>
      <c r="Q191" s="164">
        <v>20</v>
      </c>
      <c r="R191" s="165">
        <v>456</v>
      </c>
      <c r="S191" s="165">
        <v>769.73</v>
      </c>
      <c r="T191" s="165">
        <v>194.13</v>
      </c>
      <c r="U191" s="165">
        <v>17</v>
      </c>
      <c r="V191" s="165">
        <v>13</v>
      </c>
      <c r="W191" s="192">
        <v>980.86</v>
      </c>
      <c r="X191" s="201">
        <f>W191-L191</f>
        <v>-23.120000000000005</v>
      </c>
      <c r="Z191" s="204">
        <f>W191-P191</f>
        <v>-55.32000000000005</v>
      </c>
    </row>
    <row r="192" spans="1:26" ht="20.149999999999999" customHeight="1" x14ac:dyDescent="0.35">
      <c r="A192" s="107" t="s">
        <v>604</v>
      </c>
      <c r="B192" s="106" t="s">
        <v>604</v>
      </c>
      <c r="C192" s="131" t="s">
        <v>49</v>
      </c>
      <c r="D192" s="115" t="s">
        <v>607</v>
      </c>
      <c r="E192" s="121" t="s">
        <v>518</v>
      </c>
      <c r="F192" s="164">
        <v>13</v>
      </c>
      <c r="G192" s="165">
        <v>322</v>
      </c>
      <c r="H192" s="165">
        <v>410.48</v>
      </c>
      <c r="I192" s="165">
        <v>110.34</v>
      </c>
      <c r="J192" s="165">
        <v>13</v>
      </c>
      <c r="K192" s="165">
        <v>9</v>
      </c>
      <c r="L192" s="166">
        <v>533.82000000000005</v>
      </c>
      <c r="M192" s="164">
        <v>407.20000000000005</v>
      </c>
      <c r="N192" s="165">
        <v>115.74000000000001</v>
      </c>
      <c r="O192" s="165">
        <v>7.25</v>
      </c>
      <c r="P192" s="166">
        <v>530.19000000000005</v>
      </c>
      <c r="Q192" s="164">
        <v>13</v>
      </c>
      <c r="R192" s="165">
        <v>288</v>
      </c>
      <c r="S192" s="165">
        <v>389.95</v>
      </c>
      <c r="T192" s="165">
        <v>108.73</v>
      </c>
      <c r="U192" s="165">
        <v>13</v>
      </c>
      <c r="V192" s="165">
        <v>4</v>
      </c>
      <c r="W192" s="192">
        <v>511.68</v>
      </c>
      <c r="X192" s="201">
        <f>W192-L192</f>
        <v>-22.140000000000043</v>
      </c>
      <c r="Z192" s="204">
        <f>W192-P192</f>
        <v>-18.510000000000048</v>
      </c>
    </row>
    <row r="193" spans="1:27" ht="20.149999999999999" customHeight="1" x14ac:dyDescent="0.35">
      <c r="A193" s="107" t="s">
        <v>512</v>
      </c>
      <c r="B193" s="106" t="s">
        <v>514</v>
      </c>
      <c r="C193" s="131" t="s">
        <v>515</v>
      </c>
      <c r="D193" s="115" t="s">
        <v>516</v>
      </c>
      <c r="E193" s="121" t="s">
        <v>511</v>
      </c>
      <c r="F193" s="164">
        <v>0</v>
      </c>
      <c r="G193" s="165">
        <v>0</v>
      </c>
      <c r="H193" s="165">
        <v>146.96</v>
      </c>
      <c r="I193" s="165">
        <v>12.34</v>
      </c>
      <c r="J193" s="165">
        <v>0</v>
      </c>
      <c r="K193" s="165">
        <v>0</v>
      </c>
      <c r="L193" s="166">
        <v>159.30000000000001</v>
      </c>
      <c r="M193" s="164">
        <v>144</v>
      </c>
      <c r="N193" s="165">
        <v>15.3</v>
      </c>
      <c r="O193" s="165">
        <v>0</v>
      </c>
      <c r="P193" s="166">
        <v>159.30000000000001</v>
      </c>
      <c r="Q193" s="164">
        <v>0</v>
      </c>
      <c r="R193" s="165">
        <v>0</v>
      </c>
      <c r="S193" s="165">
        <v>127.4</v>
      </c>
      <c r="T193" s="165">
        <v>12.1</v>
      </c>
      <c r="U193" s="165">
        <v>0</v>
      </c>
      <c r="V193" s="165">
        <v>0</v>
      </c>
      <c r="W193" s="192">
        <v>139.5</v>
      </c>
      <c r="X193" s="201">
        <f>W193-L193</f>
        <v>-19.800000000000011</v>
      </c>
      <c r="Z193" s="204">
        <f>W193-P193</f>
        <v>-19.800000000000011</v>
      </c>
    </row>
    <row r="194" spans="1:27" ht="20.149999999999999" customHeight="1" x14ac:dyDescent="0.35">
      <c r="A194" s="107" t="s">
        <v>455</v>
      </c>
      <c r="B194" s="106" t="s">
        <v>455</v>
      </c>
      <c r="C194" s="131" t="s">
        <v>55</v>
      </c>
      <c r="D194" s="115" t="s">
        <v>182</v>
      </c>
      <c r="E194" s="121" t="s">
        <v>456</v>
      </c>
      <c r="F194" s="164">
        <v>29</v>
      </c>
      <c r="G194" s="165">
        <v>669</v>
      </c>
      <c r="H194" s="165">
        <v>1103.6999999999998</v>
      </c>
      <c r="I194" s="165">
        <v>152.69</v>
      </c>
      <c r="J194" s="165">
        <v>12</v>
      </c>
      <c r="K194" s="165">
        <v>11</v>
      </c>
      <c r="L194" s="166">
        <v>1268.3899999999999</v>
      </c>
      <c r="M194" s="164">
        <v>1089.9999999999998</v>
      </c>
      <c r="N194" s="165">
        <v>176.89</v>
      </c>
      <c r="O194" s="165">
        <v>12</v>
      </c>
      <c r="P194" s="166">
        <v>1278.8899999999999</v>
      </c>
      <c r="Q194" s="164">
        <v>29</v>
      </c>
      <c r="R194" s="165">
        <v>653</v>
      </c>
      <c r="S194" s="165">
        <v>1075.7600000000002</v>
      </c>
      <c r="T194" s="165">
        <v>161.6</v>
      </c>
      <c r="U194" s="165">
        <v>12</v>
      </c>
      <c r="V194" s="165">
        <v>11</v>
      </c>
      <c r="W194" s="192">
        <v>1249.3600000000001</v>
      </c>
      <c r="X194" s="201">
        <f>W194-L194</f>
        <v>-19.029999999999745</v>
      </c>
      <c r="Z194" s="204">
        <f>W194-P194</f>
        <v>-29.529999999999745</v>
      </c>
    </row>
    <row r="195" spans="1:27" ht="20.149999999999999" customHeight="1" x14ac:dyDescent="0.35">
      <c r="A195" s="107" t="s">
        <v>611</v>
      </c>
      <c r="B195" s="106" t="s">
        <v>611</v>
      </c>
      <c r="C195" s="131" t="s">
        <v>30</v>
      </c>
      <c r="D195" s="115" t="s">
        <v>615</v>
      </c>
      <c r="E195" s="121" t="s">
        <v>614</v>
      </c>
      <c r="F195" s="164">
        <v>21</v>
      </c>
      <c r="G195" s="165">
        <v>730</v>
      </c>
      <c r="H195" s="165">
        <v>750.42</v>
      </c>
      <c r="I195" s="165">
        <v>84.64</v>
      </c>
      <c r="J195" s="165">
        <v>14</v>
      </c>
      <c r="K195" s="165">
        <v>12</v>
      </c>
      <c r="L195" s="166">
        <v>849.06</v>
      </c>
      <c r="M195" s="164">
        <v>683</v>
      </c>
      <c r="N195" s="165">
        <v>178.06</v>
      </c>
      <c r="O195" s="165">
        <v>14</v>
      </c>
      <c r="P195" s="166">
        <v>875.06</v>
      </c>
      <c r="Q195" s="164">
        <v>20</v>
      </c>
      <c r="R195" s="165">
        <v>695</v>
      </c>
      <c r="S195" s="165">
        <v>691.81</v>
      </c>
      <c r="T195" s="165">
        <v>126.11</v>
      </c>
      <c r="U195" s="165">
        <v>14</v>
      </c>
      <c r="V195" s="165">
        <v>12</v>
      </c>
      <c r="W195" s="192">
        <v>831.92</v>
      </c>
      <c r="X195" s="201">
        <f>W195-L195</f>
        <v>-17.139999999999986</v>
      </c>
      <c r="Z195" s="204">
        <f>W195-P195</f>
        <v>-43.139999999999986</v>
      </c>
    </row>
    <row r="196" spans="1:27" ht="20.149999999999999" customHeight="1" x14ac:dyDescent="0.35">
      <c r="A196" s="107" t="s">
        <v>582</v>
      </c>
      <c r="B196" s="106" t="s">
        <v>582</v>
      </c>
      <c r="C196" s="131" t="s">
        <v>49</v>
      </c>
      <c r="D196" s="115" t="s">
        <v>585</v>
      </c>
      <c r="E196" s="121" t="s">
        <v>525</v>
      </c>
      <c r="F196" s="164">
        <v>12</v>
      </c>
      <c r="G196" s="165">
        <v>356</v>
      </c>
      <c r="H196" s="165">
        <v>444.11999999999995</v>
      </c>
      <c r="I196" s="165">
        <v>73.94</v>
      </c>
      <c r="J196" s="165">
        <v>10</v>
      </c>
      <c r="K196" s="165">
        <v>12</v>
      </c>
      <c r="L196" s="166">
        <v>528.05999999999995</v>
      </c>
      <c r="M196" s="164">
        <v>454.49999999999994</v>
      </c>
      <c r="N196" s="165">
        <v>65.56</v>
      </c>
      <c r="O196" s="165">
        <v>11</v>
      </c>
      <c r="P196" s="166">
        <v>531.05999999999995</v>
      </c>
      <c r="Q196" s="164">
        <v>12</v>
      </c>
      <c r="R196" s="165">
        <v>327</v>
      </c>
      <c r="S196" s="165">
        <v>436.96</v>
      </c>
      <c r="T196" s="165">
        <v>67.81</v>
      </c>
      <c r="U196" s="165">
        <v>10</v>
      </c>
      <c r="V196" s="165">
        <v>4</v>
      </c>
      <c r="W196" s="192">
        <v>514.77</v>
      </c>
      <c r="X196" s="201">
        <f>W196-L196</f>
        <v>-13.289999999999964</v>
      </c>
      <c r="Z196" s="204">
        <f>W196-P196</f>
        <v>-16.289999999999964</v>
      </c>
    </row>
    <row r="197" spans="1:27" s="72" customFormat="1" ht="20.149999999999999" customHeight="1" x14ac:dyDescent="0.35">
      <c r="A197" s="107" t="s">
        <v>462</v>
      </c>
      <c r="B197" s="106" t="s">
        <v>462</v>
      </c>
      <c r="C197" s="131" t="s">
        <v>23</v>
      </c>
      <c r="D197" s="115" t="s">
        <v>40</v>
      </c>
      <c r="E197" s="121" t="s">
        <v>438</v>
      </c>
      <c r="F197" s="164">
        <v>27</v>
      </c>
      <c r="G197" s="165">
        <v>869</v>
      </c>
      <c r="H197" s="165">
        <v>967.75000000000011</v>
      </c>
      <c r="I197" s="165">
        <v>137.63</v>
      </c>
      <c r="J197" s="165">
        <v>13</v>
      </c>
      <c r="K197" s="165">
        <v>5</v>
      </c>
      <c r="L197" s="166">
        <v>1118.3800000000001</v>
      </c>
      <c r="M197" s="164">
        <v>979.90000000000009</v>
      </c>
      <c r="N197" s="165">
        <v>164.3</v>
      </c>
      <c r="O197" s="165">
        <v>17</v>
      </c>
      <c r="P197" s="166">
        <v>1161.2</v>
      </c>
      <c r="Q197" s="164">
        <v>27</v>
      </c>
      <c r="R197" s="165">
        <v>873</v>
      </c>
      <c r="S197" s="165">
        <v>947.08</v>
      </c>
      <c r="T197" s="165">
        <v>146.36000000000001</v>
      </c>
      <c r="U197" s="165">
        <v>13</v>
      </c>
      <c r="V197" s="165">
        <v>4</v>
      </c>
      <c r="W197" s="192">
        <v>1106.44</v>
      </c>
      <c r="X197" s="201">
        <f>W197-L197</f>
        <v>-11.940000000000055</v>
      </c>
      <c r="Y197" s="203"/>
      <c r="Z197" s="204">
        <f>W197-P197</f>
        <v>-54.759999999999991</v>
      </c>
      <c r="AA197" s="105"/>
    </row>
    <row r="198" spans="1:27" ht="20.149999999999999" customHeight="1" x14ac:dyDescent="0.35">
      <c r="A198" s="107" t="s">
        <v>412</v>
      </c>
      <c r="B198" s="106" t="s">
        <v>412</v>
      </c>
      <c r="C198" s="131" t="s">
        <v>49</v>
      </c>
      <c r="D198" s="115" t="s">
        <v>413</v>
      </c>
      <c r="E198" s="121" t="s">
        <v>414</v>
      </c>
      <c r="F198" s="164">
        <v>54</v>
      </c>
      <c r="G198" s="165">
        <v>1693</v>
      </c>
      <c r="H198" s="165">
        <v>2046.3699999999994</v>
      </c>
      <c r="I198" s="165">
        <v>280.04000000000002</v>
      </c>
      <c r="J198" s="165">
        <v>27</v>
      </c>
      <c r="K198" s="165">
        <v>8</v>
      </c>
      <c r="L198" s="166">
        <v>2353.4099999999994</v>
      </c>
      <c r="M198" s="164">
        <v>2023.3999999999994</v>
      </c>
      <c r="N198" s="165">
        <v>355.35</v>
      </c>
      <c r="O198" s="165">
        <v>27</v>
      </c>
      <c r="P198" s="166">
        <v>2405.7499999999995</v>
      </c>
      <c r="Q198" s="164">
        <v>54</v>
      </c>
      <c r="R198" s="165">
        <v>1682</v>
      </c>
      <c r="S198" s="165">
        <v>2003.0699999999997</v>
      </c>
      <c r="T198" s="165">
        <v>312.37</v>
      </c>
      <c r="U198" s="165">
        <v>27</v>
      </c>
      <c r="V198" s="165">
        <v>8</v>
      </c>
      <c r="W198" s="192">
        <v>2342.4399999999996</v>
      </c>
      <c r="X198" s="201">
        <f>W198-L198</f>
        <v>-10.9699999999998</v>
      </c>
      <c r="Z198" s="204">
        <f>W198-P198</f>
        <v>-63.309999999999945</v>
      </c>
    </row>
    <row r="199" spans="1:27" ht="20.149999999999999" customHeight="1" x14ac:dyDescent="0.35">
      <c r="A199" s="107" t="s">
        <v>457</v>
      </c>
      <c r="B199" s="106" t="s">
        <v>459</v>
      </c>
      <c r="C199" s="131" t="s">
        <v>27</v>
      </c>
      <c r="D199" s="115" t="s">
        <v>460</v>
      </c>
      <c r="E199" s="121" t="s">
        <v>414</v>
      </c>
      <c r="F199" s="164">
        <v>13</v>
      </c>
      <c r="G199" s="165">
        <v>273</v>
      </c>
      <c r="H199" s="165">
        <v>464.12</v>
      </c>
      <c r="I199" s="165">
        <v>48.88</v>
      </c>
      <c r="J199" s="165">
        <v>5</v>
      </c>
      <c r="K199" s="165">
        <v>0</v>
      </c>
      <c r="L199" s="166">
        <v>518</v>
      </c>
      <c r="M199" s="164">
        <v>447.37</v>
      </c>
      <c r="N199" s="165">
        <v>70.63</v>
      </c>
      <c r="O199" s="165">
        <v>6</v>
      </c>
      <c r="P199" s="166">
        <v>524</v>
      </c>
      <c r="Q199" s="164">
        <v>13</v>
      </c>
      <c r="R199" s="165">
        <v>268</v>
      </c>
      <c r="S199" s="165">
        <v>444.8</v>
      </c>
      <c r="T199" s="165">
        <v>58.2</v>
      </c>
      <c r="U199" s="165">
        <v>5</v>
      </c>
      <c r="V199" s="165">
        <v>7</v>
      </c>
      <c r="W199" s="192">
        <v>508</v>
      </c>
      <c r="X199" s="201">
        <f>W199-L199</f>
        <v>-10</v>
      </c>
      <c r="Z199" s="204">
        <f>W199-P199</f>
        <v>-16</v>
      </c>
    </row>
    <row r="200" spans="1:27" ht="20.149999999999999" customHeight="1" x14ac:dyDescent="0.35">
      <c r="A200" s="107" t="s">
        <v>556</v>
      </c>
      <c r="B200" s="106" t="s">
        <v>556</v>
      </c>
      <c r="C200" s="131" t="s">
        <v>30</v>
      </c>
      <c r="D200" s="115" t="s">
        <v>319</v>
      </c>
      <c r="E200" s="121" t="s">
        <v>553</v>
      </c>
      <c r="F200" s="164">
        <v>41</v>
      </c>
      <c r="G200" s="165">
        <v>1276</v>
      </c>
      <c r="H200" s="165">
        <v>1525.21</v>
      </c>
      <c r="I200" s="165">
        <v>175.97</v>
      </c>
      <c r="J200" s="165">
        <v>29</v>
      </c>
      <c r="K200" s="165">
        <v>40</v>
      </c>
      <c r="L200" s="166">
        <v>1730.18</v>
      </c>
      <c r="M200" s="164">
        <v>1491.6000000000001</v>
      </c>
      <c r="N200" s="165">
        <v>210.57999999999998</v>
      </c>
      <c r="O200" s="165">
        <v>29</v>
      </c>
      <c r="P200" s="166">
        <v>1731.18</v>
      </c>
      <c r="Q200" s="164">
        <v>41</v>
      </c>
      <c r="R200" s="165">
        <v>1270</v>
      </c>
      <c r="S200" s="165">
        <v>1499.31</v>
      </c>
      <c r="T200" s="165">
        <v>192.13</v>
      </c>
      <c r="U200" s="165">
        <v>29</v>
      </c>
      <c r="V200" s="165">
        <v>40</v>
      </c>
      <c r="W200" s="192">
        <v>1720.44</v>
      </c>
      <c r="X200" s="201">
        <f>W200-L200</f>
        <v>-9.7400000000000091</v>
      </c>
      <c r="Z200" s="204">
        <f>W200-P200</f>
        <v>-10.740000000000009</v>
      </c>
    </row>
    <row r="201" spans="1:27" ht="20.149999999999999" customHeight="1" x14ac:dyDescent="0.35">
      <c r="A201" s="107" t="s">
        <v>641</v>
      </c>
      <c r="B201" s="106" t="s">
        <v>500</v>
      </c>
      <c r="C201" s="131" t="s">
        <v>27</v>
      </c>
      <c r="D201" s="115" t="s">
        <v>501</v>
      </c>
      <c r="E201" s="121" t="s">
        <v>409</v>
      </c>
      <c r="F201" s="164">
        <v>19</v>
      </c>
      <c r="G201" s="165">
        <v>459</v>
      </c>
      <c r="H201" s="165">
        <v>677.49999999999989</v>
      </c>
      <c r="I201" s="165">
        <v>154.96</v>
      </c>
      <c r="J201" s="165">
        <v>11</v>
      </c>
      <c r="K201" s="165">
        <v>15</v>
      </c>
      <c r="L201" s="166">
        <v>843.45999999999992</v>
      </c>
      <c r="M201" s="164">
        <v>646.99999999999989</v>
      </c>
      <c r="N201" s="165">
        <v>183.46</v>
      </c>
      <c r="O201" s="165">
        <v>11</v>
      </c>
      <c r="P201" s="166">
        <v>841.45999999999992</v>
      </c>
      <c r="Q201" s="164">
        <v>19</v>
      </c>
      <c r="R201" s="165">
        <v>440</v>
      </c>
      <c r="S201" s="165">
        <v>656.0200000000001</v>
      </c>
      <c r="T201" s="165">
        <v>167.67</v>
      </c>
      <c r="U201" s="165">
        <v>11</v>
      </c>
      <c r="V201" s="165">
        <v>15</v>
      </c>
      <c r="W201" s="192">
        <v>834.69</v>
      </c>
      <c r="X201" s="201">
        <f>W201-L201</f>
        <v>-8.7699999999998681</v>
      </c>
      <c r="Z201" s="204">
        <f>W201-P201</f>
        <v>-6.7699999999998681</v>
      </c>
    </row>
    <row r="202" spans="1:27" ht="20.149999999999999" customHeight="1" x14ac:dyDescent="0.35">
      <c r="A202" s="107" t="s">
        <v>457</v>
      </c>
      <c r="B202" s="106" t="s">
        <v>457</v>
      </c>
      <c r="C202" s="131" t="s">
        <v>23</v>
      </c>
      <c r="D202" s="115" t="s">
        <v>458</v>
      </c>
      <c r="E202" s="121" t="s">
        <v>414</v>
      </c>
      <c r="F202" s="164">
        <v>5</v>
      </c>
      <c r="G202" s="165">
        <v>118</v>
      </c>
      <c r="H202" s="165">
        <v>160.16</v>
      </c>
      <c r="I202" s="165">
        <v>74.78</v>
      </c>
      <c r="J202" s="165">
        <v>6</v>
      </c>
      <c r="K202" s="165">
        <v>9</v>
      </c>
      <c r="L202" s="166">
        <v>240.94</v>
      </c>
      <c r="M202" s="164">
        <v>187.93</v>
      </c>
      <c r="N202" s="165">
        <v>48.010000000000005</v>
      </c>
      <c r="O202" s="165">
        <v>5</v>
      </c>
      <c r="P202" s="166">
        <v>240.94</v>
      </c>
      <c r="Q202" s="164">
        <v>5</v>
      </c>
      <c r="R202" s="165">
        <v>113</v>
      </c>
      <c r="S202" s="165">
        <v>167.57999999999998</v>
      </c>
      <c r="T202" s="165">
        <v>59.36</v>
      </c>
      <c r="U202" s="165">
        <v>6</v>
      </c>
      <c r="V202" s="165">
        <v>2</v>
      </c>
      <c r="W202" s="192">
        <v>232.94</v>
      </c>
      <c r="X202" s="201">
        <f>W202-L202</f>
        <v>-8</v>
      </c>
      <c r="Z202" s="204">
        <f>W202-P202</f>
        <v>-8</v>
      </c>
    </row>
    <row r="203" spans="1:27" ht="20.149999999999999" customHeight="1" x14ac:dyDescent="0.35">
      <c r="A203" s="107" t="s">
        <v>578</v>
      </c>
      <c r="B203" s="106" t="s">
        <v>578</v>
      </c>
      <c r="C203" s="131" t="s">
        <v>23</v>
      </c>
      <c r="D203" s="115" t="s">
        <v>581</v>
      </c>
      <c r="E203" s="121" t="s">
        <v>531</v>
      </c>
      <c r="F203" s="164">
        <v>16</v>
      </c>
      <c r="G203" s="165">
        <v>495</v>
      </c>
      <c r="H203" s="165">
        <v>622.29</v>
      </c>
      <c r="I203" s="165">
        <v>103.77</v>
      </c>
      <c r="J203" s="165">
        <v>22</v>
      </c>
      <c r="K203" s="165">
        <v>10</v>
      </c>
      <c r="L203" s="166">
        <v>748.06</v>
      </c>
      <c r="M203" s="164">
        <v>590.5</v>
      </c>
      <c r="N203" s="165">
        <v>145.70999999999998</v>
      </c>
      <c r="O203" s="165">
        <v>20</v>
      </c>
      <c r="P203" s="166">
        <v>756.20999999999992</v>
      </c>
      <c r="Q203" s="164">
        <v>16</v>
      </c>
      <c r="R203" s="165">
        <v>483</v>
      </c>
      <c r="S203" s="165">
        <v>596.97</v>
      </c>
      <c r="T203" s="165">
        <v>122.93</v>
      </c>
      <c r="U203" s="165">
        <v>22</v>
      </c>
      <c r="V203" s="165">
        <v>4</v>
      </c>
      <c r="W203" s="192">
        <v>741.90000000000009</v>
      </c>
      <c r="X203" s="201">
        <f>W203-L203</f>
        <v>-6.1599999999998545</v>
      </c>
      <c r="Z203" s="204">
        <f>W203-P203</f>
        <v>-14.309999999999832</v>
      </c>
    </row>
    <row r="204" spans="1:27" ht="20.149999999999999" customHeight="1" x14ac:dyDescent="0.35">
      <c r="A204" s="107" t="s">
        <v>487</v>
      </c>
      <c r="B204" s="106" t="s">
        <v>487</v>
      </c>
      <c r="C204" s="131" t="s">
        <v>49</v>
      </c>
      <c r="D204" s="115" t="s">
        <v>95</v>
      </c>
      <c r="E204" s="121" t="s">
        <v>421</v>
      </c>
      <c r="F204" s="164">
        <v>5</v>
      </c>
      <c r="G204" s="165">
        <v>132</v>
      </c>
      <c r="H204" s="165">
        <v>202.25</v>
      </c>
      <c r="I204" s="165">
        <v>15.38</v>
      </c>
      <c r="J204" s="165">
        <v>5</v>
      </c>
      <c r="K204" s="165">
        <v>6</v>
      </c>
      <c r="L204" s="166">
        <v>222.63</v>
      </c>
      <c r="M204" s="164">
        <v>199.15</v>
      </c>
      <c r="N204" s="165">
        <v>19.48</v>
      </c>
      <c r="O204" s="165">
        <v>5</v>
      </c>
      <c r="P204" s="166">
        <v>223.63</v>
      </c>
      <c r="Q204" s="164">
        <v>5</v>
      </c>
      <c r="R204" s="165">
        <v>126</v>
      </c>
      <c r="S204" s="165">
        <v>197.31</v>
      </c>
      <c r="T204" s="165">
        <v>17.14</v>
      </c>
      <c r="U204" s="165">
        <v>5</v>
      </c>
      <c r="V204" s="165">
        <v>2</v>
      </c>
      <c r="W204" s="192">
        <v>219.45</v>
      </c>
      <c r="X204" s="201">
        <f>W204-L204</f>
        <v>-3.1800000000000068</v>
      </c>
      <c r="Z204" s="204">
        <f>W204-P204</f>
        <v>-4.1800000000000068</v>
      </c>
    </row>
    <row r="205" spans="1:27" ht="20.149999999999999" customHeight="1" x14ac:dyDescent="0.35">
      <c r="A205" s="107" t="s">
        <v>478</v>
      </c>
      <c r="B205" s="106" t="s">
        <v>478</v>
      </c>
      <c r="C205" s="131" t="s">
        <v>23</v>
      </c>
      <c r="D205" s="115" t="s">
        <v>482</v>
      </c>
      <c r="E205" s="121" t="s">
        <v>481</v>
      </c>
      <c r="F205" s="164">
        <v>22</v>
      </c>
      <c r="G205" s="165">
        <v>665</v>
      </c>
      <c r="H205" s="165">
        <v>779.74</v>
      </c>
      <c r="I205" s="165">
        <v>109.88</v>
      </c>
      <c r="J205" s="165">
        <v>21</v>
      </c>
      <c r="K205" s="165">
        <v>6</v>
      </c>
      <c r="L205" s="166">
        <v>910.62</v>
      </c>
      <c r="M205" s="164">
        <v>806.15</v>
      </c>
      <c r="N205" s="165">
        <v>86.47</v>
      </c>
      <c r="O205" s="165">
        <v>11.5</v>
      </c>
      <c r="P205" s="166">
        <v>904.12</v>
      </c>
      <c r="Q205" s="164">
        <v>22</v>
      </c>
      <c r="R205" s="165">
        <v>662</v>
      </c>
      <c r="S205" s="165">
        <v>788.34</v>
      </c>
      <c r="T205" s="165">
        <v>98.15</v>
      </c>
      <c r="U205" s="165">
        <v>21</v>
      </c>
      <c r="V205" s="165">
        <v>3</v>
      </c>
      <c r="W205" s="192">
        <v>907.49</v>
      </c>
      <c r="X205" s="201">
        <f>W205-L205</f>
        <v>-3.1299999999999955</v>
      </c>
      <c r="Z205" s="204">
        <f>W205-P205</f>
        <v>3.3700000000000045</v>
      </c>
    </row>
    <row r="206" spans="1:27" ht="20.149999999999999" customHeight="1" x14ac:dyDescent="0.35">
      <c r="A206" s="107" t="s">
        <v>502</v>
      </c>
      <c r="B206" s="106" t="s">
        <v>502</v>
      </c>
      <c r="C206" s="131" t="s">
        <v>23</v>
      </c>
      <c r="D206" s="115" t="s">
        <v>506</v>
      </c>
      <c r="E206" s="121" t="s">
        <v>505</v>
      </c>
      <c r="F206" s="164">
        <v>16</v>
      </c>
      <c r="G206" s="165">
        <v>443</v>
      </c>
      <c r="H206" s="165">
        <v>539.30000000000007</v>
      </c>
      <c r="I206" s="165">
        <v>97.89</v>
      </c>
      <c r="J206" s="165">
        <v>14.5</v>
      </c>
      <c r="K206" s="165">
        <v>6</v>
      </c>
      <c r="L206" s="166">
        <v>651.69000000000005</v>
      </c>
      <c r="M206" s="164">
        <v>541.80000000000007</v>
      </c>
      <c r="N206" s="165">
        <v>97.39</v>
      </c>
      <c r="O206" s="165">
        <v>14.5</v>
      </c>
      <c r="P206" s="166">
        <v>653.69000000000005</v>
      </c>
      <c r="Q206" s="164">
        <v>16</v>
      </c>
      <c r="R206" s="165">
        <v>449</v>
      </c>
      <c r="S206" s="165">
        <v>537.66999999999996</v>
      </c>
      <c r="T206" s="165">
        <v>97.13</v>
      </c>
      <c r="U206" s="165">
        <v>14.5</v>
      </c>
      <c r="V206" s="165">
        <v>2</v>
      </c>
      <c r="W206" s="192">
        <v>649.29999999999995</v>
      </c>
      <c r="X206" s="201">
        <f>W206-L206</f>
        <v>-2.3900000000001</v>
      </c>
      <c r="Z206" s="204">
        <f>W206-P206</f>
        <v>-4.3900000000001</v>
      </c>
    </row>
    <row r="207" spans="1:27" ht="20.149999999999999" customHeight="1" x14ac:dyDescent="0.35">
      <c r="A207" s="107" t="s">
        <v>474</v>
      </c>
      <c r="B207" s="106" t="s">
        <v>474</v>
      </c>
      <c r="C207" s="131" t="s">
        <v>23</v>
      </c>
      <c r="D207" s="115" t="s">
        <v>477</v>
      </c>
      <c r="E207" s="121" t="s">
        <v>414</v>
      </c>
      <c r="F207" s="164">
        <v>21</v>
      </c>
      <c r="G207" s="165">
        <v>402</v>
      </c>
      <c r="H207" s="165">
        <v>564.88</v>
      </c>
      <c r="I207" s="165">
        <v>114.66</v>
      </c>
      <c r="J207" s="165">
        <v>12</v>
      </c>
      <c r="K207" s="165">
        <v>2</v>
      </c>
      <c r="L207" s="166">
        <v>691.54</v>
      </c>
      <c r="M207" s="164">
        <v>592.9</v>
      </c>
      <c r="N207" s="165">
        <v>90.64</v>
      </c>
      <c r="O207" s="165">
        <v>12</v>
      </c>
      <c r="P207" s="166">
        <v>695.54</v>
      </c>
      <c r="Q207" s="164">
        <v>21</v>
      </c>
      <c r="R207" s="165">
        <v>402</v>
      </c>
      <c r="S207" s="165">
        <v>575.19000000000005</v>
      </c>
      <c r="T207" s="165">
        <v>102.05</v>
      </c>
      <c r="U207" s="165">
        <v>12</v>
      </c>
      <c r="V207" s="165">
        <v>1</v>
      </c>
      <c r="W207" s="192">
        <v>689.24</v>
      </c>
      <c r="X207" s="201">
        <f>W207-L207</f>
        <v>-2.2999999999999545</v>
      </c>
      <c r="Z207" s="204">
        <f>W207-P207</f>
        <v>-6.2999999999999545</v>
      </c>
    </row>
    <row r="208" spans="1:27" ht="20.149999999999999" customHeight="1" x14ac:dyDescent="0.35">
      <c r="A208" s="107" t="s">
        <v>551</v>
      </c>
      <c r="B208" s="106" t="s">
        <v>551</v>
      </c>
      <c r="C208" s="131" t="s">
        <v>81</v>
      </c>
      <c r="D208" s="115" t="s">
        <v>552</v>
      </c>
      <c r="E208" s="121" t="s">
        <v>553</v>
      </c>
      <c r="F208" s="164">
        <v>21</v>
      </c>
      <c r="G208" s="165">
        <v>491</v>
      </c>
      <c r="H208" s="165">
        <v>835.56000000000006</v>
      </c>
      <c r="I208" s="165">
        <v>129.59</v>
      </c>
      <c r="J208" s="165">
        <v>15</v>
      </c>
      <c r="K208" s="165">
        <v>9</v>
      </c>
      <c r="L208" s="166">
        <v>980.15000000000009</v>
      </c>
      <c r="M208" s="164">
        <v>824.00000000000011</v>
      </c>
      <c r="N208" s="165">
        <v>153.65</v>
      </c>
      <c r="O208" s="165">
        <v>11.5</v>
      </c>
      <c r="P208" s="166">
        <v>989.15000000000009</v>
      </c>
      <c r="Q208" s="164">
        <v>21</v>
      </c>
      <c r="R208" s="165">
        <v>491</v>
      </c>
      <c r="S208" s="165">
        <v>822.54000000000008</v>
      </c>
      <c r="T208" s="165">
        <v>140.63999999999999</v>
      </c>
      <c r="U208" s="165">
        <v>15</v>
      </c>
      <c r="V208" s="165">
        <v>9</v>
      </c>
      <c r="W208" s="192">
        <v>978.18000000000006</v>
      </c>
      <c r="X208" s="201">
        <f>W208-L208</f>
        <v>-1.9700000000000273</v>
      </c>
      <c r="Z208" s="204">
        <f>W208-P208</f>
        <v>-10.970000000000027</v>
      </c>
    </row>
    <row r="209" spans="1:27" ht="20.149999999999999" customHeight="1" x14ac:dyDescent="0.35">
      <c r="A209" s="107" t="s">
        <v>539</v>
      </c>
      <c r="B209" s="106" t="s">
        <v>542</v>
      </c>
      <c r="C209" s="131" t="s">
        <v>59</v>
      </c>
      <c r="D209" s="115" t="s">
        <v>543</v>
      </c>
      <c r="E209" s="121" t="s">
        <v>541</v>
      </c>
      <c r="F209" s="164">
        <v>7</v>
      </c>
      <c r="G209" s="165">
        <v>168</v>
      </c>
      <c r="H209" s="165">
        <v>229.15</v>
      </c>
      <c r="I209" s="165">
        <v>38.46</v>
      </c>
      <c r="J209" s="165">
        <v>3</v>
      </c>
      <c r="K209" s="165">
        <v>0</v>
      </c>
      <c r="L209" s="166">
        <v>270.61</v>
      </c>
      <c r="M209" s="164">
        <v>231.5</v>
      </c>
      <c r="N209" s="165">
        <v>36.11</v>
      </c>
      <c r="O209" s="165">
        <v>3</v>
      </c>
      <c r="P209" s="166">
        <v>270.61</v>
      </c>
      <c r="Q209" s="164">
        <v>7</v>
      </c>
      <c r="R209" s="165">
        <v>168</v>
      </c>
      <c r="S209" s="165">
        <v>229.20999999999998</v>
      </c>
      <c r="T209" s="165">
        <v>37.11</v>
      </c>
      <c r="U209" s="165">
        <v>3</v>
      </c>
      <c r="V209" s="165">
        <v>2</v>
      </c>
      <c r="W209" s="192">
        <v>269.32</v>
      </c>
      <c r="X209" s="201">
        <f>W209-L209</f>
        <v>-1.2900000000000205</v>
      </c>
      <c r="Z209" s="204">
        <f>W209-P209</f>
        <v>-1.2900000000000205</v>
      </c>
    </row>
    <row r="210" spans="1:27" ht="20.149999999999999" customHeight="1" x14ac:dyDescent="0.35">
      <c r="A210" s="107" t="s">
        <v>465</v>
      </c>
      <c r="B210" s="106" t="s">
        <v>465</v>
      </c>
      <c r="C210" s="131" t="s">
        <v>49</v>
      </c>
      <c r="D210" s="115" t="s">
        <v>466</v>
      </c>
      <c r="E210" s="121" t="s">
        <v>446</v>
      </c>
      <c r="F210" s="164">
        <v>33</v>
      </c>
      <c r="G210" s="165">
        <v>1026</v>
      </c>
      <c r="H210" s="165">
        <v>1247.75</v>
      </c>
      <c r="I210" s="165">
        <v>162.68</v>
      </c>
      <c r="J210" s="165">
        <v>13</v>
      </c>
      <c r="K210" s="165">
        <v>0</v>
      </c>
      <c r="L210" s="166">
        <v>1423.43</v>
      </c>
      <c r="M210" s="164">
        <v>1257.98</v>
      </c>
      <c r="N210" s="165">
        <v>161.45000000000002</v>
      </c>
      <c r="O210" s="165">
        <v>13</v>
      </c>
      <c r="P210" s="166">
        <v>1432.43</v>
      </c>
      <c r="Q210" s="164">
        <v>33</v>
      </c>
      <c r="R210" s="165">
        <v>1026</v>
      </c>
      <c r="S210" s="165">
        <v>1248.02</v>
      </c>
      <c r="T210" s="165">
        <v>161.44999999999999</v>
      </c>
      <c r="U210" s="165">
        <v>13</v>
      </c>
      <c r="V210" s="165">
        <v>0</v>
      </c>
      <c r="W210" s="192">
        <v>1422.47</v>
      </c>
      <c r="X210" s="201">
        <f>W210-L210</f>
        <v>-0.96000000000003638</v>
      </c>
      <c r="Z210" s="204">
        <f>W210-P210</f>
        <v>-9.9600000000000364</v>
      </c>
    </row>
    <row r="211" spans="1:27" ht="20.149999999999999" customHeight="1" x14ac:dyDescent="0.35">
      <c r="A211" s="107" t="s">
        <v>557</v>
      </c>
      <c r="B211" s="106" t="s">
        <v>557</v>
      </c>
      <c r="C211" s="131" t="s">
        <v>81</v>
      </c>
      <c r="D211" s="115" t="s">
        <v>319</v>
      </c>
      <c r="E211" s="121" t="s">
        <v>523</v>
      </c>
      <c r="F211" s="164">
        <v>26</v>
      </c>
      <c r="G211" s="165">
        <v>647</v>
      </c>
      <c r="H211" s="165">
        <v>914.55000000000007</v>
      </c>
      <c r="I211" s="165">
        <v>194.85</v>
      </c>
      <c r="J211" s="165">
        <v>19</v>
      </c>
      <c r="K211" s="165">
        <v>15</v>
      </c>
      <c r="L211" s="166">
        <v>1128.4000000000001</v>
      </c>
      <c r="M211" s="164">
        <v>941.00000000000011</v>
      </c>
      <c r="N211" s="165">
        <v>214.89999999999998</v>
      </c>
      <c r="O211" s="165">
        <v>19</v>
      </c>
      <c r="P211" s="166">
        <v>1174.9000000000001</v>
      </c>
      <c r="Q211" s="164">
        <v>26</v>
      </c>
      <c r="R211" s="165">
        <v>632</v>
      </c>
      <c r="S211" s="165">
        <v>908.09999999999991</v>
      </c>
      <c r="T211" s="165">
        <v>200.48</v>
      </c>
      <c r="U211" s="165">
        <v>19</v>
      </c>
      <c r="V211" s="165">
        <v>15</v>
      </c>
      <c r="W211" s="192">
        <v>1127.58</v>
      </c>
      <c r="X211" s="201">
        <f>W211-L211</f>
        <v>-0.82000000000016371</v>
      </c>
      <c r="Y211" s="202"/>
      <c r="Z211" s="204">
        <f>W211-P211</f>
        <v>-47.320000000000164</v>
      </c>
      <c r="AA211" s="72"/>
    </row>
    <row r="212" spans="1:27" ht="20.149999999999999" customHeight="1" x14ac:dyDescent="0.35">
      <c r="A212" s="107" t="s">
        <v>430</v>
      </c>
      <c r="B212" s="106" t="s">
        <v>430</v>
      </c>
      <c r="C212" s="131" t="s">
        <v>49</v>
      </c>
      <c r="D212" s="115" t="s">
        <v>431</v>
      </c>
      <c r="E212" s="121" t="s">
        <v>432</v>
      </c>
      <c r="F212" s="164">
        <v>47</v>
      </c>
      <c r="G212" s="165">
        <v>1488</v>
      </c>
      <c r="H212" s="165">
        <v>1648.75</v>
      </c>
      <c r="I212" s="165">
        <v>232.48</v>
      </c>
      <c r="J212" s="165">
        <v>23</v>
      </c>
      <c r="K212" s="165">
        <v>5</v>
      </c>
      <c r="L212" s="166">
        <v>1904.23</v>
      </c>
      <c r="M212" s="164">
        <v>1647.48</v>
      </c>
      <c r="N212" s="165">
        <v>276.33</v>
      </c>
      <c r="O212" s="165">
        <v>23</v>
      </c>
      <c r="P212" s="166">
        <v>1946.81</v>
      </c>
      <c r="Q212" s="164">
        <v>47</v>
      </c>
      <c r="R212" s="165">
        <v>1472</v>
      </c>
      <c r="S212" s="165">
        <v>1629.18</v>
      </c>
      <c r="T212" s="165">
        <v>251.28</v>
      </c>
      <c r="U212" s="165">
        <v>23</v>
      </c>
      <c r="V212" s="165">
        <v>5</v>
      </c>
      <c r="W212" s="192">
        <v>1903.46</v>
      </c>
      <c r="X212" s="201">
        <f>W212-L212</f>
        <v>-0.76999999999998181</v>
      </c>
      <c r="Z212" s="204">
        <f>W212-P212</f>
        <v>-43.349999999999909</v>
      </c>
    </row>
    <row r="213" spans="1:27" ht="20.149999999999999" customHeight="1" x14ac:dyDescent="0.35">
      <c r="A213" s="107" t="s">
        <v>419</v>
      </c>
      <c r="B213" s="106" t="s">
        <v>419</v>
      </c>
      <c r="C213" s="131" t="s">
        <v>30</v>
      </c>
      <c r="D213" s="115" t="s">
        <v>420</v>
      </c>
      <c r="E213" s="121" t="s">
        <v>421</v>
      </c>
      <c r="F213" s="164">
        <v>42</v>
      </c>
      <c r="G213" s="165">
        <v>1401</v>
      </c>
      <c r="H213" s="165">
        <v>1530.99</v>
      </c>
      <c r="I213" s="165">
        <v>172.81</v>
      </c>
      <c r="J213" s="165">
        <v>19</v>
      </c>
      <c r="K213" s="165">
        <v>0</v>
      </c>
      <c r="L213" s="166">
        <v>1722.8</v>
      </c>
      <c r="M213" s="164">
        <v>1538.19</v>
      </c>
      <c r="N213" s="165">
        <v>165.36</v>
      </c>
      <c r="O213" s="165">
        <v>23.25</v>
      </c>
      <c r="P213" s="166">
        <v>1726.8</v>
      </c>
      <c r="Q213" s="164">
        <v>42</v>
      </c>
      <c r="R213" s="165">
        <v>1401</v>
      </c>
      <c r="S213" s="165">
        <v>1534.67</v>
      </c>
      <c r="T213" s="165">
        <v>168.87</v>
      </c>
      <c r="U213" s="165">
        <v>19</v>
      </c>
      <c r="V213" s="165">
        <v>0</v>
      </c>
      <c r="W213" s="192">
        <v>1722.54</v>
      </c>
      <c r="X213" s="201">
        <f>W213-L213</f>
        <v>-0.25999999999999091</v>
      </c>
      <c r="Z213" s="204">
        <f>W213-P213</f>
        <v>-4.2599999999999909</v>
      </c>
    </row>
    <row r="214" spans="1:27" ht="20.149999999999999" customHeight="1" x14ac:dyDescent="0.35">
      <c r="A214" s="107" t="s">
        <v>439</v>
      </c>
      <c r="B214" s="106" t="s">
        <v>442</v>
      </c>
      <c r="C214" s="131" t="s">
        <v>122</v>
      </c>
      <c r="D214" s="115" t="s">
        <v>443</v>
      </c>
      <c r="E214" s="121" t="s">
        <v>441</v>
      </c>
      <c r="F214" s="164">
        <v>0</v>
      </c>
      <c r="G214" s="165">
        <v>0</v>
      </c>
      <c r="H214" s="165">
        <v>46</v>
      </c>
      <c r="I214" s="165">
        <v>27</v>
      </c>
      <c r="J214" s="165">
        <v>0</v>
      </c>
      <c r="K214" s="165">
        <v>0</v>
      </c>
      <c r="L214" s="166">
        <v>73</v>
      </c>
      <c r="M214" s="164">
        <v>46</v>
      </c>
      <c r="N214" s="165">
        <v>27</v>
      </c>
      <c r="O214" s="165">
        <v>0</v>
      </c>
      <c r="P214" s="166">
        <v>73</v>
      </c>
      <c r="Q214" s="164">
        <v>0</v>
      </c>
      <c r="R214" s="165">
        <v>0</v>
      </c>
      <c r="S214" s="165">
        <v>46</v>
      </c>
      <c r="T214" s="165">
        <v>27</v>
      </c>
      <c r="U214" s="165">
        <v>0</v>
      </c>
      <c r="V214" s="165">
        <v>0</v>
      </c>
      <c r="W214" s="192">
        <v>73</v>
      </c>
      <c r="X214" s="201">
        <f>W214-L214</f>
        <v>0</v>
      </c>
      <c r="Z214" s="204">
        <f>W214-P214</f>
        <v>0</v>
      </c>
    </row>
    <row r="215" spans="1:27" ht="20.149999999999999" customHeight="1" x14ac:dyDescent="0.35">
      <c r="A215" s="107" t="s">
        <v>570</v>
      </c>
      <c r="B215" s="106" t="s">
        <v>572</v>
      </c>
      <c r="C215" s="131" t="s">
        <v>122</v>
      </c>
      <c r="D215" s="115" t="s">
        <v>443</v>
      </c>
      <c r="E215" s="121" t="s">
        <v>548</v>
      </c>
      <c r="F215" s="164">
        <v>0</v>
      </c>
      <c r="G215" s="165">
        <v>0</v>
      </c>
      <c r="H215" s="165">
        <v>67</v>
      </c>
      <c r="I215" s="165">
        <v>3.5</v>
      </c>
      <c r="J215" s="165">
        <v>0</v>
      </c>
      <c r="K215" s="165">
        <v>0</v>
      </c>
      <c r="L215" s="166">
        <v>70.5</v>
      </c>
      <c r="M215" s="164">
        <v>67</v>
      </c>
      <c r="N215" s="165">
        <v>3.5</v>
      </c>
      <c r="O215" s="165">
        <v>0</v>
      </c>
      <c r="P215" s="166">
        <v>70.5</v>
      </c>
      <c r="Q215" s="164">
        <v>0</v>
      </c>
      <c r="R215" s="165">
        <v>0</v>
      </c>
      <c r="S215" s="165">
        <v>67</v>
      </c>
      <c r="T215" s="165">
        <v>3.5</v>
      </c>
      <c r="U215" s="165">
        <v>0</v>
      </c>
      <c r="V215" s="165">
        <v>0</v>
      </c>
      <c r="W215" s="192">
        <v>70.5</v>
      </c>
      <c r="X215" s="201">
        <f>W215-L215</f>
        <v>0</v>
      </c>
      <c r="Z215" s="204">
        <f>W215-P215</f>
        <v>0</v>
      </c>
    </row>
    <row r="216" spans="1:27" ht="20.149999999999999" customHeight="1" x14ac:dyDescent="0.35">
      <c r="A216" s="107" t="s">
        <v>608</v>
      </c>
      <c r="B216" s="106" t="s">
        <v>608</v>
      </c>
      <c r="C216" s="131" t="s">
        <v>609</v>
      </c>
      <c r="D216" s="115" t="s">
        <v>610</v>
      </c>
      <c r="E216" s="121" t="s">
        <v>528</v>
      </c>
      <c r="F216" s="164">
        <v>0</v>
      </c>
      <c r="G216" s="165">
        <v>0</v>
      </c>
      <c r="H216" s="165">
        <v>62.5</v>
      </c>
      <c r="I216" s="165">
        <v>32.5</v>
      </c>
      <c r="J216" s="165">
        <v>0</v>
      </c>
      <c r="K216" s="165">
        <v>0</v>
      </c>
      <c r="L216" s="166">
        <v>95</v>
      </c>
      <c r="M216" s="164">
        <v>62.5</v>
      </c>
      <c r="N216" s="165">
        <v>32.5</v>
      </c>
      <c r="O216" s="165">
        <v>0</v>
      </c>
      <c r="P216" s="166">
        <v>95</v>
      </c>
      <c r="Q216" s="164">
        <v>0</v>
      </c>
      <c r="R216" s="165">
        <v>0</v>
      </c>
      <c r="S216" s="165">
        <v>62.5</v>
      </c>
      <c r="T216" s="165">
        <v>32.5</v>
      </c>
      <c r="U216" s="165">
        <v>0</v>
      </c>
      <c r="V216" s="165">
        <v>0</v>
      </c>
      <c r="W216" s="192">
        <v>95</v>
      </c>
      <c r="X216" s="201">
        <f>W216-L216</f>
        <v>0</v>
      </c>
      <c r="Z216" s="204">
        <f>W216-P216</f>
        <v>0</v>
      </c>
    </row>
    <row r="217" spans="1:27" ht="20.149999999999999" customHeight="1" x14ac:dyDescent="0.35">
      <c r="A217" s="107" t="s">
        <v>611</v>
      </c>
      <c r="B217" s="106" t="s">
        <v>612</v>
      </c>
      <c r="C217" s="131" t="s">
        <v>122</v>
      </c>
      <c r="D217" s="115" t="s">
        <v>613</v>
      </c>
      <c r="E217" s="121" t="s">
        <v>614</v>
      </c>
      <c r="F217" s="164">
        <v>0</v>
      </c>
      <c r="G217" s="165">
        <v>0</v>
      </c>
      <c r="H217" s="165">
        <v>120.33</v>
      </c>
      <c r="I217" s="165">
        <v>17.670000000000002</v>
      </c>
      <c r="J217" s="165">
        <v>0</v>
      </c>
      <c r="K217" s="165">
        <v>0</v>
      </c>
      <c r="L217" s="166">
        <v>138</v>
      </c>
      <c r="M217" s="164">
        <v>133.5</v>
      </c>
      <c r="N217" s="165">
        <v>6.0000000000000018</v>
      </c>
      <c r="O217" s="165">
        <v>0</v>
      </c>
      <c r="P217" s="166">
        <v>139.5</v>
      </c>
      <c r="Q217" s="164">
        <v>0</v>
      </c>
      <c r="R217" s="165">
        <v>0</v>
      </c>
      <c r="S217" s="165">
        <v>127.57</v>
      </c>
      <c r="T217" s="165">
        <v>11.93</v>
      </c>
      <c r="U217" s="165">
        <v>0</v>
      </c>
      <c r="V217" s="165">
        <v>0</v>
      </c>
      <c r="W217" s="192">
        <v>139.5</v>
      </c>
      <c r="X217" s="201">
        <f>W217-L217</f>
        <v>1.5</v>
      </c>
      <c r="Z217" s="204">
        <f>W217-P217</f>
        <v>0</v>
      </c>
    </row>
    <row r="218" spans="1:27" ht="20.149999999999999" customHeight="1" x14ac:dyDescent="0.35">
      <c r="A218" s="107" t="s">
        <v>573</v>
      </c>
      <c r="B218" s="106" t="s">
        <v>573</v>
      </c>
      <c r="C218" s="131" t="s">
        <v>49</v>
      </c>
      <c r="D218" s="115" t="s">
        <v>577</v>
      </c>
      <c r="E218" s="121" t="s">
        <v>576</v>
      </c>
      <c r="F218" s="164">
        <v>18</v>
      </c>
      <c r="G218" s="165">
        <v>595</v>
      </c>
      <c r="H218" s="165">
        <v>662.93000000000006</v>
      </c>
      <c r="I218" s="165">
        <v>65.16</v>
      </c>
      <c r="J218" s="165">
        <v>13</v>
      </c>
      <c r="K218" s="165">
        <v>0</v>
      </c>
      <c r="L218" s="166">
        <v>741.09</v>
      </c>
      <c r="M218" s="164">
        <v>674.40000000000009</v>
      </c>
      <c r="N218" s="165">
        <v>61.69</v>
      </c>
      <c r="O218" s="165">
        <v>7</v>
      </c>
      <c r="P218" s="166">
        <v>743.09</v>
      </c>
      <c r="Q218" s="164">
        <v>18</v>
      </c>
      <c r="R218" s="165">
        <v>630</v>
      </c>
      <c r="S218" s="165">
        <v>666.27</v>
      </c>
      <c r="T218" s="165">
        <v>63.48</v>
      </c>
      <c r="U218" s="165">
        <v>13</v>
      </c>
      <c r="V218" s="165">
        <v>0</v>
      </c>
      <c r="W218" s="192">
        <v>742.75</v>
      </c>
      <c r="X218" s="201">
        <f>W218-L218</f>
        <v>1.6599999999999682</v>
      </c>
      <c r="Z218" s="204">
        <f>W218-P218</f>
        <v>-0.34000000000003183</v>
      </c>
    </row>
    <row r="219" spans="1:27" ht="20.149999999999999" customHeight="1" x14ac:dyDescent="0.35">
      <c r="A219" s="107" t="s">
        <v>447</v>
      </c>
      <c r="B219" s="106" t="s">
        <v>450</v>
      </c>
      <c r="C219" s="131" t="s">
        <v>27</v>
      </c>
      <c r="D219" s="115" t="s">
        <v>451</v>
      </c>
      <c r="E219" s="121" t="s">
        <v>449</v>
      </c>
      <c r="F219" s="164">
        <v>3</v>
      </c>
      <c r="G219" s="165">
        <v>72</v>
      </c>
      <c r="H219" s="165">
        <v>116.14000000000001</v>
      </c>
      <c r="I219" s="165">
        <v>28.16</v>
      </c>
      <c r="J219" s="165">
        <v>0</v>
      </c>
      <c r="K219" s="165">
        <v>0</v>
      </c>
      <c r="L219" s="166">
        <v>144.30000000000001</v>
      </c>
      <c r="M219" s="164">
        <v>103.00000000000001</v>
      </c>
      <c r="N219" s="165">
        <v>41.3</v>
      </c>
      <c r="O219" s="165">
        <v>0</v>
      </c>
      <c r="P219" s="166">
        <v>144.30000000000001</v>
      </c>
      <c r="Q219" s="164">
        <v>3</v>
      </c>
      <c r="R219" s="165">
        <v>72</v>
      </c>
      <c r="S219" s="165">
        <v>110.94000000000003</v>
      </c>
      <c r="T219" s="165">
        <v>35.159999999999997</v>
      </c>
      <c r="U219" s="165">
        <v>0</v>
      </c>
      <c r="V219" s="165">
        <v>1</v>
      </c>
      <c r="W219" s="192">
        <v>146.10000000000002</v>
      </c>
      <c r="X219" s="201">
        <f>W219-L219</f>
        <v>1.8000000000000114</v>
      </c>
      <c r="Z219" s="204">
        <f>W219-P219</f>
        <v>1.8000000000000114</v>
      </c>
    </row>
    <row r="220" spans="1:27" ht="20.149999999999999" customHeight="1" x14ac:dyDescent="0.35">
      <c r="A220" s="107" t="s">
        <v>487</v>
      </c>
      <c r="B220" s="106" t="s">
        <v>488</v>
      </c>
      <c r="C220" s="131" t="s">
        <v>27</v>
      </c>
      <c r="D220" s="115" t="s">
        <v>98</v>
      </c>
      <c r="E220" s="121" t="s">
        <v>421</v>
      </c>
      <c r="F220" s="164">
        <v>10</v>
      </c>
      <c r="G220" s="165">
        <v>234</v>
      </c>
      <c r="H220" s="165">
        <v>423.00000000000006</v>
      </c>
      <c r="I220" s="165">
        <v>50.7</v>
      </c>
      <c r="J220" s="165">
        <v>5</v>
      </c>
      <c r="K220" s="165">
        <v>0</v>
      </c>
      <c r="L220" s="166">
        <v>478.70000000000005</v>
      </c>
      <c r="M220" s="164">
        <v>417.00000000000006</v>
      </c>
      <c r="N220" s="165">
        <v>59.7</v>
      </c>
      <c r="O220" s="165">
        <v>5</v>
      </c>
      <c r="P220" s="166">
        <v>481.70000000000005</v>
      </c>
      <c r="Q220" s="164">
        <v>10</v>
      </c>
      <c r="R220" s="165">
        <v>234</v>
      </c>
      <c r="S220" s="165">
        <v>421.03000000000003</v>
      </c>
      <c r="T220" s="165">
        <v>55.32</v>
      </c>
      <c r="U220" s="165">
        <v>5</v>
      </c>
      <c r="V220" s="165">
        <v>4</v>
      </c>
      <c r="W220" s="192">
        <v>481.35</v>
      </c>
      <c r="X220" s="201">
        <f>W220-L220</f>
        <v>2.6499999999999773</v>
      </c>
      <c r="Z220" s="204">
        <f>W220-P220</f>
        <v>-0.35000000000002274</v>
      </c>
    </row>
    <row r="221" spans="1:27" ht="20.149999999999999" customHeight="1" x14ac:dyDescent="0.35">
      <c r="A221" s="107" t="s">
        <v>416</v>
      </c>
      <c r="B221" s="106" t="s">
        <v>416</v>
      </c>
      <c r="C221" s="131" t="s">
        <v>30</v>
      </c>
      <c r="D221" s="115" t="s">
        <v>417</v>
      </c>
      <c r="E221" s="121" t="s">
        <v>418</v>
      </c>
      <c r="F221" s="164">
        <v>37</v>
      </c>
      <c r="G221" s="165">
        <v>1122</v>
      </c>
      <c r="H221" s="165">
        <v>1321.92</v>
      </c>
      <c r="I221" s="165">
        <v>219.72</v>
      </c>
      <c r="J221" s="165">
        <v>20</v>
      </c>
      <c r="K221" s="165">
        <v>17</v>
      </c>
      <c r="L221" s="166">
        <v>1561.64</v>
      </c>
      <c r="M221" s="164">
        <v>1315.7</v>
      </c>
      <c r="N221" s="165">
        <v>234.07</v>
      </c>
      <c r="O221" s="165">
        <v>20</v>
      </c>
      <c r="P221" s="166">
        <v>1569.7700000000002</v>
      </c>
      <c r="Q221" s="164">
        <v>37</v>
      </c>
      <c r="R221" s="165">
        <v>1122</v>
      </c>
      <c r="S221" s="165">
        <v>1318.04</v>
      </c>
      <c r="T221" s="165">
        <v>226.74</v>
      </c>
      <c r="U221" s="165">
        <v>20</v>
      </c>
      <c r="V221" s="165">
        <v>17</v>
      </c>
      <c r="W221" s="192">
        <v>1564.78</v>
      </c>
      <c r="X221" s="201">
        <f>W221-L221</f>
        <v>3.1399999999998727</v>
      </c>
      <c r="Z221" s="204">
        <f>W221-P221</f>
        <v>-4.9900000000002365</v>
      </c>
    </row>
    <row r="222" spans="1:27" ht="20.149999999999999" customHeight="1" x14ac:dyDescent="0.35">
      <c r="A222" s="107" t="s">
        <v>465</v>
      </c>
      <c r="B222" s="106" t="s">
        <v>467</v>
      </c>
      <c r="C222" s="131" t="s">
        <v>27</v>
      </c>
      <c r="D222" s="115" t="s">
        <v>468</v>
      </c>
      <c r="E222" s="121" t="s">
        <v>446</v>
      </c>
      <c r="F222" s="164">
        <v>6</v>
      </c>
      <c r="G222" s="165">
        <v>150</v>
      </c>
      <c r="H222" s="165">
        <v>235.77</v>
      </c>
      <c r="I222" s="165">
        <v>43.23</v>
      </c>
      <c r="J222" s="165">
        <v>6</v>
      </c>
      <c r="K222" s="165">
        <v>0</v>
      </c>
      <c r="L222" s="166">
        <v>285</v>
      </c>
      <c r="M222" s="164">
        <v>241</v>
      </c>
      <c r="N222" s="165">
        <v>58</v>
      </c>
      <c r="O222" s="165">
        <v>6</v>
      </c>
      <c r="P222" s="166">
        <v>305</v>
      </c>
      <c r="Q222" s="164">
        <v>6</v>
      </c>
      <c r="R222" s="165">
        <v>156</v>
      </c>
      <c r="S222" s="165">
        <v>233.6</v>
      </c>
      <c r="T222" s="165">
        <v>49.4</v>
      </c>
      <c r="U222" s="165">
        <v>6</v>
      </c>
      <c r="V222" s="165">
        <v>0</v>
      </c>
      <c r="W222" s="192">
        <v>289</v>
      </c>
      <c r="X222" s="201">
        <f>W222-L222</f>
        <v>4</v>
      </c>
      <c r="Z222" s="204">
        <f>W222-P222</f>
        <v>-16</v>
      </c>
    </row>
    <row r="223" spans="1:27" ht="20.149999999999999" customHeight="1" x14ac:dyDescent="0.35">
      <c r="A223" s="107" t="s">
        <v>410</v>
      </c>
      <c r="B223" s="106" t="s">
        <v>410</v>
      </c>
      <c r="C223" s="131" t="s">
        <v>30</v>
      </c>
      <c r="D223" s="115" t="s">
        <v>411</v>
      </c>
      <c r="E223" s="121" t="s">
        <v>409</v>
      </c>
      <c r="F223" s="164">
        <v>47</v>
      </c>
      <c r="G223" s="165">
        <v>1439</v>
      </c>
      <c r="H223" s="165">
        <v>1661.89</v>
      </c>
      <c r="I223" s="165">
        <v>238.1</v>
      </c>
      <c r="J223" s="165">
        <v>25</v>
      </c>
      <c r="K223" s="165">
        <v>22</v>
      </c>
      <c r="L223" s="166">
        <v>1924.99</v>
      </c>
      <c r="M223" s="164">
        <v>1694</v>
      </c>
      <c r="N223" s="165">
        <v>211.82999999999998</v>
      </c>
      <c r="O223" s="165">
        <v>22.33</v>
      </c>
      <c r="P223" s="166">
        <v>1928.16</v>
      </c>
      <c r="Q223" s="164">
        <v>47</v>
      </c>
      <c r="R223" s="165">
        <v>1451</v>
      </c>
      <c r="S223" s="165">
        <v>1678.91</v>
      </c>
      <c r="T223" s="165">
        <v>225.28</v>
      </c>
      <c r="U223" s="165">
        <v>25</v>
      </c>
      <c r="V223" s="165">
        <v>22</v>
      </c>
      <c r="W223" s="192">
        <v>1929.19</v>
      </c>
      <c r="X223" s="201">
        <f>W223-L223</f>
        <v>4.2000000000000455</v>
      </c>
      <c r="Z223" s="204">
        <f>W223-P223</f>
        <v>1.0299999999999727</v>
      </c>
    </row>
    <row r="224" spans="1:27" ht="20.149999999999999" customHeight="1" x14ac:dyDescent="0.35">
      <c r="A224" s="107" t="s">
        <v>495</v>
      </c>
      <c r="B224" s="106" t="s">
        <v>496</v>
      </c>
      <c r="C224" s="131" t="s">
        <v>27</v>
      </c>
      <c r="D224" s="115" t="s">
        <v>497</v>
      </c>
      <c r="E224" s="121" t="s">
        <v>498</v>
      </c>
      <c r="F224" s="164">
        <v>15</v>
      </c>
      <c r="G224" s="165">
        <v>384</v>
      </c>
      <c r="H224" s="165">
        <v>629.54999999999995</v>
      </c>
      <c r="I224" s="165">
        <v>53.33</v>
      </c>
      <c r="J224" s="165">
        <v>11</v>
      </c>
      <c r="K224" s="165">
        <v>0</v>
      </c>
      <c r="L224" s="166">
        <v>693.88</v>
      </c>
      <c r="M224" s="164">
        <v>590.5</v>
      </c>
      <c r="N224" s="165">
        <v>93.38</v>
      </c>
      <c r="O224" s="165">
        <v>11</v>
      </c>
      <c r="P224" s="166">
        <v>694.88</v>
      </c>
      <c r="Q224" s="164">
        <v>15</v>
      </c>
      <c r="R224" s="165">
        <v>384</v>
      </c>
      <c r="S224" s="165">
        <v>613.89</v>
      </c>
      <c r="T224" s="165">
        <v>73.790000000000006</v>
      </c>
      <c r="U224" s="165">
        <v>11</v>
      </c>
      <c r="V224" s="165">
        <v>7</v>
      </c>
      <c r="W224" s="192">
        <v>698.68</v>
      </c>
      <c r="X224" s="201">
        <f>W224-L224</f>
        <v>4.7999999999999545</v>
      </c>
      <c r="Z224" s="204">
        <f>W224-P224</f>
        <v>3.7999999999999545</v>
      </c>
    </row>
    <row r="225" spans="1:26" ht="20.149999999999999" customHeight="1" x14ac:dyDescent="0.35">
      <c r="A225" s="107" t="s">
        <v>597</v>
      </c>
      <c r="B225" s="106" t="s">
        <v>597</v>
      </c>
      <c r="C225" s="131" t="s">
        <v>23</v>
      </c>
      <c r="D225" s="115" t="s">
        <v>601</v>
      </c>
      <c r="E225" s="121" t="s">
        <v>600</v>
      </c>
      <c r="F225" s="164">
        <v>7</v>
      </c>
      <c r="G225" s="165">
        <v>120</v>
      </c>
      <c r="H225" s="165">
        <v>239.99000000000004</v>
      </c>
      <c r="I225" s="165">
        <v>47.35</v>
      </c>
      <c r="J225" s="165">
        <v>11</v>
      </c>
      <c r="K225" s="165">
        <v>6</v>
      </c>
      <c r="L225" s="166">
        <v>298.34000000000003</v>
      </c>
      <c r="M225" s="164">
        <v>225.78000000000003</v>
      </c>
      <c r="N225" s="165">
        <v>73.56</v>
      </c>
      <c r="O225" s="165">
        <v>4.5</v>
      </c>
      <c r="P225" s="166">
        <v>303.84000000000003</v>
      </c>
      <c r="Q225" s="164">
        <v>7</v>
      </c>
      <c r="R225" s="165">
        <v>132</v>
      </c>
      <c r="S225" s="165">
        <v>232.99999999999997</v>
      </c>
      <c r="T225" s="165">
        <v>61.16</v>
      </c>
      <c r="U225" s="165">
        <v>11</v>
      </c>
      <c r="V225" s="165">
        <v>1</v>
      </c>
      <c r="W225" s="192">
        <v>305.15999999999997</v>
      </c>
      <c r="X225" s="201">
        <f>W225-L225</f>
        <v>6.8199999999999363</v>
      </c>
      <c r="Z225" s="204">
        <f>W225-P225</f>
        <v>1.3199999999999363</v>
      </c>
    </row>
    <row r="226" spans="1:26" ht="20.149999999999999" customHeight="1" x14ac:dyDescent="0.35">
      <c r="A226" s="107" t="s">
        <v>529</v>
      </c>
      <c r="B226" s="106" t="s">
        <v>532</v>
      </c>
      <c r="C226" s="131" t="s">
        <v>27</v>
      </c>
      <c r="D226" s="115" t="s">
        <v>533</v>
      </c>
      <c r="E226" s="121" t="s">
        <v>531</v>
      </c>
      <c r="F226" s="164">
        <v>7</v>
      </c>
      <c r="G226" s="165">
        <v>224</v>
      </c>
      <c r="H226" s="165">
        <v>259.26</v>
      </c>
      <c r="I226" s="165">
        <v>38.299999999999997</v>
      </c>
      <c r="J226" s="165">
        <v>7</v>
      </c>
      <c r="K226" s="165">
        <v>0</v>
      </c>
      <c r="L226" s="166">
        <v>304.56</v>
      </c>
      <c r="M226" s="164">
        <v>251</v>
      </c>
      <c r="N226" s="165">
        <v>45.559999999999995</v>
      </c>
      <c r="O226" s="165">
        <v>8</v>
      </c>
      <c r="P226" s="166">
        <v>304.56</v>
      </c>
      <c r="Q226" s="164">
        <v>7</v>
      </c>
      <c r="R226" s="165">
        <v>177</v>
      </c>
      <c r="S226" s="165">
        <v>261.67</v>
      </c>
      <c r="T226" s="165">
        <v>42.9</v>
      </c>
      <c r="U226" s="165">
        <v>7</v>
      </c>
      <c r="V226" s="165">
        <v>5</v>
      </c>
      <c r="W226" s="192">
        <v>311.57</v>
      </c>
      <c r="X226" s="201">
        <f>W226-L226</f>
        <v>7.0099999999999909</v>
      </c>
      <c r="Z226" s="204">
        <f>W226-P226</f>
        <v>7.0099999999999909</v>
      </c>
    </row>
    <row r="227" spans="1:26" ht="20.149999999999999" customHeight="1" x14ac:dyDescent="0.35">
      <c r="A227" s="107" t="s">
        <v>489</v>
      </c>
      <c r="B227" s="106" t="s">
        <v>490</v>
      </c>
      <c r="C227" s="131" t="s">
        <v>27</v>
      </c>
      <c r="D227" s="115" t="s">
        <v>491</v>
      </c>
      <c r="E227" s="121" t="s">
        <v>429</v>
      </c>
      <c r="F227" s="164">
        <v>13</v>
      </c>
      <c r="G227" s="165">
        <v>291</v>
      </c>
      <c r="H227" s="165">
        <v>523.4</v>
      </c>
      <c r="I227" s="165">
        <v>71</v>
      </c>
      <c r="J227" s="165">
        <v>5</v>
      </c>
      <c r="K227" s="165">
        <v>0</v>
      </c>
      <c r="L227" s="166">
        <v>599.4</v>
      </c>
      <c r="M227" s="164">
        <v>503</v>
      </c>
      <c r="N227" s="165">
        <v>91.4</v>
      </c>
      <c r="O227" s="165">
        <v>5</v>
      </c>
      <c r="P227" s="166">
        <v>599.4</v>
      </c>
      <c r="Q227" s="164">
        <v>13</v>
      </c>
      <c r="R227" s="165">
        <v>297</v>
      </c>
      <c r="S227" s="165">
        <v>519.94000000000005</v>
      </c>
      <c r="T227" s="165">
        <v>82.26</v>
      </c>
      <c r="U227" s="165">
        <v>5</v>
      </c>
      <c r="V227" s="165">
        <v>3</v>
      </c>
      <c r="W227" s="192">
        <v>607.20000000000005</v>
      </c>
      <c r="X227" s="201">
        <f>W227-L227</f>
        <v>7.8000000000000682</v>
      </c>
      <c r="Z227" s="204">
        <f>W227-P227</f>
        <v>7.8000000000000682</v>
      </c>
    </row>
    <row r="228" spans="1:26" ht="20.149999999999999" customHeight="1" x14ac:dyDescent="0.35">
      <c r="A228" s="107" t="s">
        <v>415</v>
      </c>
      <c r="B228" s="106" t="s">
        <v>415</v>
      </c>
      <c r="C228" s="131" t="s">
        <v>19</v>
      </c>
      <c r="D228" s="115" t="s">
        <v>342</v>
      </c>
      <c r="E228" s="121" t="s">
        <v>414</v>
      </c>
      <c r="F228" s="164">
        <v>31</v>
      </c>
      <c r="G228" s="165">
        <v>922</v>
      </c>
      <c r="H228" s="165">
        <v>1131.27</v>
      </c>
      <c r="I228" s="165">
        <v>214.97</v>
      </c>
      <c r="J228" s="165">
        <v>13</v>
      </c>
      <c r="K228" s="165">
        <v>0</v>
      </c>
      <c r="L228" s="166">
        <v>1359.24</v>
      </c>
      <c r="M228" s="164">
        <v>1146.6399999999999</v>
      </c>
      <c r="N228" s="165">
        <v>200.77</v>
      </c>
      <c r="O228" s="165">
        <v>13</v>
      </c>
      <c r="P228" s="166">
        <v>1360.41</v>
      </c>
      <c r="Q228" s="164">
        <v>31</v>
      </c>
      <c r="R228" s="165">
        <v>928</v>
      </c>
      <c r="S228" s="165">
        <v>1145.8800000000001</v>
      </c>
      <c r="T228" s="165">
        <v>209.12</v>
      </c>
      <c r="U228" s="165">
        <v>13</v>
      </c>
      <c r="V228" s="165">
        <v>0</v>
      </c>
      <c r="W228" s="192">
        <v>1368</v>
      </c>
      <c r="X228" s="201">
        <f>W228-L228</f>
        <v>8.7599999999999909</v>
      </c>
      <c r="Z228" s="204">
        <f>W228-P228</f>
        <v>7.5899999999999181</v>
      </c>
    </row>
    <row r="229" spans="1:26" ht="20.149999999999999" customHeight="1" x14ac:dyDescent="0.35">
      <c r="A229" s="107" t="s">
        <v>521</v>
      </c>
      <c r="B229" s="106" t="s">
        <v>521</v>
      </c>
      <c r="C229" s="131" t="s">
        <v>30</v>
      </c>
      <c r="D229" s="115" t="s">
        <v>522</v>
      </c>
      <c r="E229" s="121" t="s">
        <v>523</v>
      </c>
      <c r="F229" s="164">
        <v>52</v>
      </c>
      <c r="G229" s="165">
        <v>1582</v>
      </c>
      <c r="H229" s="165">
        <v>1886.9800000000002</v>
      </c>
      <c r="I229" s="165">
        <v>295.7</v>
      </c>
      <c r="J229" s="165">
        <v>34</v>
      </c>
      <c r="K229" s="165">
        <v>56</v>
      </c>
      <c r="L229" s="166">
        <v>2216.6800000000003</v>
      </c>
      <c r="M229" s="164">
        <v>1934.5000000000002</v>
      </c>
      <c r="N229" s="165">
        <v>279.03999999999996</v>
      </c>
      <c r="O229" s="165">
        <v>14.91</v>
      </c>
      <c r="P229" s="166">
        <v>2228.4500000000003</v>
      </c>
      <c r="Q229" s="164">
        <v>52</v>
      </c>
      <c r="R229" s="165">
        <v>1588</v>
      </c>
      <c r="S229" s="165">
        <v>1905.1900000000003</v>
      </c>
      <c r="T229" s="165">
        <v>287.99</v>
      </c>
      <c r="U229" s="165">
        <v>34</v>
      </c>
      <c r="V229" s="165">
        <v>56</v>
      </c>
      <c r="W229" s="192">
        <v>2227.1800000000003</v>
      </c>
      <c r="X229" s="201">
        <f>W229-L229</f>
        <v>10.5</v>
      </c>
      <c r="Z229" s="204">
        <f>W229-P229</f>
        <v>-1.2699999999999818</v>
      </c>
    </row>
    <row r="230" spans="1:26" ht="20.149999999999999" customHeight="1" x14ac:dyDescent="0.35">
      <c r="A230" s="107" t="s">
        <v>616</v>
      </c>
      <c r="B230" s="106" t="s">
        <v>616</v>
      </c>
      <c r="C230" s="131" t="s">
        <v>49</v>
      </c>
      <c r="D230" s="115" t="s">
        <v>617</v>
      </c>
      <c r="E230" s="121" t="s">
        <v>528</v>
      </c>
      <c r="F230" s="164">
        <v>37</v>
      </c>
      <c r="G230" s="165">
        <v>1136</v>
      </c>
      <c r="H230" s="165">
        <v>1424.3700000000003</v>
      </c>
      <c r="I230" s="165">
        <v>157.86000000000001</v>
      </c>
      <c r="J230" s="165">
        <v>27</v>
      </c>
      <c r="K230" s="165">
        <v>26</v>
      </c>
      <c r="L230" s="166">
        <v>1609.2300000000005</v>
      </c>
      <c r="M230" s="164">
        <v>1424.3700000000003</v>
      </c>
      <c r="N230" s="165">
        <v>170.84</v>
      </c>
      <c r="O230" s="165">
        <v>27</v>
      </c>
      <c r="P230" s="166">
        <v>1622.2100000000005</v>
      </c>
      <c r="Q230" s="164">
        <v>37</v>
      </c>
      <c r="R230" s="165">
        <v>1136</v>
      </c>
      <c r="S230" s="165">
        <v>1428.09</v>
      </c>
      <c r="T230" s="165">
        <v>164.75</v>
      </c>
      <c r="U230" s="165">
        <v>27</v>
      </c>
      <c r="V230" s="165">
        <v>26</v>
      </c>
      <c r="W230" s="192">
        <v>1619.84</v>
      </c>
      <c r="X230" s="201">
        <f>W230-L230</f>
        <v>10.609999999999445</v>
      </c>
      <c r="Z230" s="204">
        <f>W230-P230</f>
        <v>-2.370000000000573</v>
      </c>
    </row>
    <row r="231" spans="1:26" ht="20.149999999999999" customHeight="1" x14ac:dyDescent="0.35">
      <c r="A231" s="107" t="s">
        <v>555</v>
      </c>
      <c r="B231" s="106" t="s">
        <v>555</v>
      </c>
      <c r="C231" s="131" t="s">
        <v>30</v>
      </c>
      <c r="D231" s="115" t="s">
        <v>266</v>
      </c>
      <c r="E231" s="121" t="s">
        <v>536</v>
      </c>
      <c r="F231" s="164">
        <v>36</v>
      </c>
      <c r="G231" s="165">
        <v>1095</v>
      </c>
      <c r="H231" s="165">
        <v>1301.2</v>
      </c>
      <c r="I231" s="165">
        <v>194.32</v>
      </c>
      <c r="J231" s="165">
        <v>24</v>
      </c>
      <c r="K231" s="165">
        <v>38</v>
      </c>
      <c r="L231" s="166">
        <v>1519.52</v>
      </c>
      <c r="M231" s="164">
        <v>1320.25</v>
      </c>
      <c r="N231" s="165">
        <v>192.26999999999998</v>
      </c>
      <c r="O231" s="165">
        <v>24</v>
      </c>
      <c r="P231" s="166">
        <v>1536.52</v>
      </c>
      <c r="Q231" s="164">
        <v>36</v>
      </c>
      <c r="R231" s="165">
        <v>1095</v>
      </c>
      <c r="S231" s="165">
        <v>1317.5900000000001</v>
      </c>
      <c r="T231" s="165">
        <v>194.3</v>
      </c>
      <c r="U231" s="165">
        <v>24</v>
      </c>
      <c r="V231" s="165">
        <v>38</v>
      </c>
      <c r="W231" s="192">
        <v>1535.89</v>
      </c>
      <c r="X231" s="201">
        <f>W231-L231</f>
        <v>16.370000000000118</v>
      </c>
      <c r="Z231" s="204">
        <f>W231-P231</f>
        <v>-0.62999999999988177</v>
      </c>
    </row>
    <row r="232" spans="1:26" ht="20.149999999999999" customHeight="1" x14ac:dyDescent="0.35">
      <c r="A232" s="107" t="s">
        <v>565</v>
      </c>
      <c r="B232" s="106" t="s">
        <v>566</v>
      </c>
      <c r="C232" s="131" t="s">
        <v>27</v>
      </c>
      <c r="D232" s="115" t="s">
        <v>567</v>
      </c>
      <c r="E232" s="121" t="s">
        <v>568</v>
      </c>
      <c r="F232" s="164">
        <v>11</v>
      </c>
      <c r="G232" s="165">
        <v>291</v>
      </c>
      <c r="H232" s="165">
        <v>460.86</v>
      </c>
      <c r="I232" s="165">
        <v>60.14</v>
      </c>
      <c r="J232" s="165">
        <v>7</v>
      </c>
      <c r="K232" s="165">
        <v>0</v>
      </c>
      <c r="L232" s="166">
        <v>528</v>
      </c>
      <c r="M232" s="164">
        <v>461</v>
      </c>
      <c r="N232" s="165">
        <v>62</v>
      </c>
      <c r="O232" s="165">
        <v>7</v>
      </c>
      <c r="P232" s="166">
        <v>530</v>
      </c>
      <c r="Q232" s="164">
        <v>11</v>
      </c>
      <c r="R232" s="165">
        <v>303</v>
      </c>
      <c r="S232" s="165">
        <v>474.98</v>
      </c>
      <c r="T232" s="165">
        <v>62.9</v>
      </c>
      <c r="U232" s="165">
        <v>7</v>
      </c>
      <c r="V232" s="165">
        <v>16</v>
      </c>
      <c r="W232" s="192">
        <v>544.88</v>
      </c>
      <c r="X232" s="201">
        <f>W232-L232</f>
        <v>16.879999999999995</v>
      </c>
      <c r="Z232" s="204">
        <f>W232-P232</f>
        <v>14.879999999999995</v>
      </c>
    </row>
    <row r="233" spans="1:26" ht="20.149999999999999" customHeight="1" x14ac:dyDescent="0.35">
      <c r="A233" s="107" t="s">
        <v>507</v>
      </c>
      <c r="B233" s="106" t="s">
        <v>507</v>
      </c>
      <c r="C233" s="131" t="s">
        <v>49</v>
      </c>
      <c r="D233" s="115" t="s">
        <v>508</v>
      </c>
      <c r="E233" s="121" t="s">
        <v>446</v>
      </c>
      <c r="F233" s="164">
        <v>19</v>
      </c>
      <c r="G233" s="165">
        <v>665</v>
      </c>
      <c r="H233" s="165">
        <v>762.42</v>
      </c>
      <c r="I233" s="165">
        <v>128.12</v>
      </c>
      <c r="J233" s="165">
        <v>6</v>
      </c>
      <c r="K233" s="165">
        <v>0</v>
      </c>
      <c r="L233" s="166">
        <v>896.54</v>
      </c>
      <c r="M233" s="164">
        <v>789.4</v>
      </c>
      <c r="N233" s="165">
        <v>111.7</v>
      </c>
      <c r="O233" s="165">
        <v>11</v>
      </c>
      <c r="P233" s="166">
        <v>912.09999999999991</v>
      </c>
      <c r="Q233" s="164">
        <v>19</v>
      </c>
      <c r="R233" s="165">
        <v>665</v>
      </c>
      <c r="S233" s="165">
        <v>788.11</v>
      </c>
      <c r="T233" s="165">
        <v>121.49</v>
      </c>
      <c r="U233" s="165">
        <v>6</v>
      </c>
      <c r="V233" s="165">
        <v>0</v>
      </c>
      <c r="W233" s="192">
        <v>915.6</v>
      </c>
      <c r="X233" s="201">
        <f>W233-L233</f>
        <v>19.060000000000059</v>
      </c>
      <c r="Z233" s="204">
        <f>W233-P233</f>
        <v>3.5000000000001137</v>
      </c>
    </row>
    <row r="234" spans="1:26" ht="20.149999999999999" customHeight="1" x14ac:dyDescent="0.35">
      <c r="A234" s="107" t="s">
        <v>439</v>
      </c>
      <c r="B234" s="106" t="s">
        <v>439</v>
      </c>
      <c r="C234" s="131" t="s">
        <v>81</v>
      </c>
      <c r="D234" s="115" t="s">
        <v>440</v>
      </c>
      <c r="E234" s="121" t="s">
        <v>441</v>
      </c>
      <c r="F234" s="164">
        <v>21</v>
      </c>
      <c r="G234" s="165">
        <v>497</v>
      </c>
      <c r="H234" s="165">
        <v>796.7</v>
      </c>
      <c r="I234" s="165">
        <v>126.64</v>
      </c>
      <c r="J234" s="165">
        <v>15</v>
      </c>
      <c r="K234" s="165">
        <v>17</v>
      </c>
      <c r="L234" s="166">
        <v>938.34</v>
      </c>
      <c r="M234" s="164">
        <v>771.5</v>
      </c>
      <c r="N234" s="165">
        <v>152.34</v>
      </c>
      <c r="O234" s="165">
        <v>17.5</v>
      </c>
      <c r="P234" s="166">
        <v>941.34</v>
      </c>
      <c r="Q234" s="164">
        <v>22</v>
      </c>
      <c r="R234" s="165">
        <v>509</v>
      </c>
      <c r="S234" s="165">
        <v>800.43999999999994</v>
      </c>
      <c r="T234" s="165">
        <v>142.09</v>
      </c>
      <c r="U234" s="165">
        <v>15</v>
      </c>
      <c r="V234" s="165">
        <v>17</v>
      </c>
      <c r="W234" s="192">
        <v>957.53</v>
      </c>
      <c r="X234" s="201">
        <f>W234-L234</f>
        <v>19.189999999999941</v>
      </c>
      <c r="Z234" s="204">
        <f>W234-P234</f>
        <v>16.189999999999941</v>
      </c>
    </row>
    <row r="235" spans="1:26" ht="20.149999999999999" customHeight="1" x14ac:dyDescent="0.35">
      <c r="A235" s="107" t="s">
        <v>582</v>
      </c>
      <c r="B235" s="106" t="s">
        <v>583</v>
      </c>
      <c r="C235" s="131" t="s">
        <v>27</v>
      </c>
      <c r="D235" s="115" t="s">
        <v>584</v>
      </c>
      <c r="E235" s="121" t="s">
        <v>525</v>
      </c>
      <c r="F235" s="164">
        <v>18</v>
      </c>
      <c r="G235" s="165">
        <v>426</v>
      </c>
      <c r="H235" s="165">
        <v>710.05000000000007</v>
      </c>
      <c r="I235" s="165">
        <v>86.9</v>
      </c>
      <c r="J235" s="165">
        <v>9</v>
      </c>
      <c r="K235" s="165">
        <v>0</v>
      </c>
      <c r="L235" s="166">
        <v>805.95</v>
      </c>
      <c r="M235" s="164">
        <v>687.00000000000011</v>
      </c>
      <c r="N235" s="165">
        <v>112.95</v>
      </c>
      <c r="O235" s="165">
        <v>8</v>
      </c>
      <c r="P235" s="166">
        <v>807.95</v>
      </c>
      <c r="Q235" s="164">
        <v>18</v>
      </c>
      <c r="R235" s="165">
        <v>464</v>
      </c>
      <c r="S235" s="165">
        <v>717.71</v>
      </c>
      <c r="T235" s="165">
        <v>102.69</v>
      </c>
      <c r="U235" s="165">
        <v>9</v>
      </c>
      <c r="V235" s="165">
        <v>8</v>
      </c>
      <c r="W235" s="192">
        <v>829.40000000000009</v>
      </c>
      <c r="X235" s="201">
        <f>W235-L235</f>
        <v>23.450000000000045</v>
      </c>
      <c r="Z235" s="204">
        <f>W235-P235</f>
        <v>21.450000000000045</v>
      </c>
    </row>
    <row r="236" spans="1:26" ht="20.149999999999999" customHeight="1" x14ac:dyDescent="0.35">
      <c r="A236" s="107" t="s">
        <v>474</v>
      </c>
      <c r="B236" s="106" t="s">
        <v>475</v>
      </c>
      <c r="C236" s="131" t="s">
        <v>27</v>
      </c>
      <c r="D236" s="115" t="s">
        <v>476</v>
      </c>
      <c r="E236" s="121" t="s">
        <v>414</v>
      </c>
      <c r="F236" s="164">
        <v>19</v>
      </c>
      <c r="G236" s="165">
        <v>429</v>
      </c>
      <c r="H236" s="165">
        <v>739.29</v>
      </c>
      <c r="I236" s="165">
        <v>77.709999999999994</v>
      </c>
      <c r="J236" s="165">
        <v>1</v>
      </c>
      <c r="K236" s="165">
        <v>0</v>
      </c>
      <c r="L236" s="166">
        <v>818</v>
      </c>
      <c r="M236" s="164">
        <v>739</v>
      </c>
      <c r="N236" s="165">
        <v>80</v>
      </c>
      <c r="O236" s="165">
        <v>1</v>
      </c>
      <c r="P236" s="166">
        <v>820</v>
      </c>
      <c r="Q236" s="164">
        <v>20</v>
      </c>
      <c r="R236" s="165">
        <v>453</v>
      </c>
      <c r="S236" s="165">
        <v>759.49</v>
      </c>
      <c r="T236" s="165">
        <v>81.02</v>
      </c>
      <c r="U236" s="165">
        <v>1</v>
      </c>
      <c r="V236" s="165">
        <v>1</v>
      </c>
      <c r="W236" s="192">
        <v>841.51</v>
      </c>
      <c r="X236" s="201">
        <f>W236-L236</f>
        <v>23.509999999999991</v>
      </c>
      <c r="Z236" s="204">
        <f>W236-P236</f>
        <v>21.509999999999991</v>
      </c>
    </row>
    <row r="237" spans="1:26" ht="20.149999999999999" customHeight="1" x14ac:dyDescent="0.35">
      <c r="A237" s="107" t="s">
        <v>436</v>
      </c>
      <c r="B237" s="106" t="s">
        <v>436</v>
      </c>
      <c r="C237" s="131" t="s">
        <v>81</v>
      </c>
      <c r="D237" s="115" t="s">
        <v>437</v>
      </c>
      <c r="E237" s="121" t="s">
        <v>438</v>
      </c>
      <c r="F237" s="164">
        <v>24</v>
      </c>
      <c r="G237" s="165">
        <v>611</v>
      </c>
      <c r="H237" s="165">
        <v>957.12000000000012</v>
      </c>
      <c r="I237" s="165">
        <v>120.57</v>
      </c>
      <c r="J237" s="165">
        <v>16</v>
      </c>
      <c r="K237" s="165">
        <v>8</v>
      </c>
      <c r="L237" s="166">
        <v>1093.69</v>
      </c>
      <c r="M237" s="164">
        <v>928.20000000000016</v>
      </c>
      <c r="N237" s="165">
        <v>143.49</v>
      </c>
      <c r="O237" s="165">
        <v>16</v>
      </c>
      <c r="P237" s="166">
        <v>1087.69</v>
      </c>
      <c r="Q237" s="164">
        <v>25</v>
      </c>
      <c r="R237" s="165">
        <v>620</v>
      </c>
      <c r="S237" s="165">
        <v>970.93000000000006</v>
      </c>
      <c r="T237" s="165">
        <v>135.96</v>
      </c>
      <c r="U237" s="165">
        <v>16</v>
      </c>
      <c r="V237" s="165">
        <v>8</v>
      </c>
      <c r="W237" s="192">
        <v>1122.8900000000001</v>
      </c>
      <c r="X237" s="201">
        <f>W237-L237</f>
        <v>29.200000000000045</v>
      </c>
      <c r="Z237" s="204">
        <f>W237-P237</f>
        <v>35.200000000000045</v>
      </c>
    </row>
    <row r="238" spans="1:26" ht="20.149999999999999" customHeight="1" x14ac:dyDescent="0.35">
      <c r="A238" s="107" t="s">
        <v>643</v>
      </c>
      <c r="B238" s="106" t="s">
        <v>595</v>
      </c>
      <c r="C238" s="131" t="s">
        <v>27</v>
      </c>
      <c r="D238" s="115" t="s">
        <v>596</v>
      </c>
      <c r="E238" s="121" t="s">
        <v>553</v>
      </c>
      <c r="F238" s="164">
        <v>26</v>
      </c>
      <c r="G238" s="165">
        <v>588</v>
      </c>
      <c r="H238" s="165">
        <v>1095.81</v>
      </c>
      <c r="I238" s="165">
        <v>123.02</v>
      </c>
      <c r="J238" s="165">
        <v>14</v>
      </c>
      <c r="K238" s="165">
        <v>12</v>
      </c>
      <c r="L238" s="166">
        <v>1232.83</v>
      </c>
      <c r="M238" s="164">
        <v>1097.8999999999999</v>
      </c>
      <c r="N238" s="165">
        <v>127.92999999999999</v>
      </c>
      <c r="O238" s="165">
        <v>14</v>
      </c>
      <c r="P238" s="166">
        <v>1239.83</v>
      </c>
      <c r="Q238" s="164">
        <v>27</v>
      </c>
      <c r="R238" s="165">
        <v>600</v>
      </c>
      <c r="S238" s="165">
        <v>1125.48</v>
      </c>
      <c r="T238" s="165">
        <v>128.69999999999999</v>
      </c>
      <c r="U238" s="165">
        <v>14</v>
      </c>
      <c r="V238" s="165">
        <v>12</v>
      </c>
      <c r="W238" s="192">
        <v>1268.18</v>
      </c>
      <c r="X238" s="201">
        <f>W238-L238</f>
        <v>35.350000000000136</v>
      </c>
      <c r="Z238" s="204">
        <f>W238-P238</f>
        <v>28.350000000000136</v>
      </c>
    </row>
    <row r="239" spans="1:26" ht="20.149999999999999" customHeight="1" x14ac:dyDescent="0.35">
      <c r="A239" s="107" t="s">
        <v>558</v>
      </c>
      <c r="B239" s="106" t="s">
        <v>558</v>
      </c>
      <c r="C239" s="131" t="s">
        <v>55</v>
      </c>
      <c r="D239" s="115" t="s">
        <v>559</v>
      </c>
      <c r="E239" s="121" t="s">
        <v>536</v>
      </c>
      <c r="F239" s="164">
        <v>21</v>
      </c>
      <c r="G239" s="165">
        <v>536</v>
      </c>
      <c r="H239" s="165">
        <v>776.57</v>
      </c>
      <c r="I239" s="165">
        <v>134.37</v>
      </c>
      <c r="J239" s="165">
        <v>16</v>
      </c>
      <c r="K239" s="165">
        <v>12</v>
      </c>
      <c r="L239" s="166">
        <v>926.94</v>
      </c>
      <c r="M239" s="164">
        <v>769</v>
      </c>
      <c r="N239" s="165">
        <v>150.94</v>
      </c>
      <c r="O239" s="165">
        <v>16</v>
      </c>
      <c r="P239" s="166">
        <v>935.94</v>
      </c>
      <c r="Q239" s="164">
        <v>21</v>
      </c>
      <c r="R239" s="165">
        <v>554</v>
      </c>
      <c r="S239" s="165">
        <v>799.31000000000006</v>
      </c>
      <c r="T239" s="165">
        <v>147.41</v>
      </c>
      <c r="U239" s="165">
        <v>16</v>
      </c>
      <c r="V239" s="165">
        <v>12</v>
      </c>
      <c r="W239" s="192">
        <v>962.72</v>
      </c>
      <c r="X239" s="201">
        <f>W239-L239</f>
        <v>35.779999999999973</v>
      </c>
      <c r="Z239" s="204">
        <f>W239-P239</f>
        <v>26.779999999999973</v>
      </c>
    </row>
    <row r="240" spans="1:26" ht="20.149999999999999" customHeight="1" x14ac:dyDescent="0.35">
      <c r="A240" s="107" t="s">
        <v>502</v>
      </c>
      <c r="B240" s="106" t="s">
        <v>503</v>
      </c>
      <c r="C240" s="131" t="s">
        <v>27</v>
      </c>
      <c r="D240" s="115" t="s">
        <v>504</v>
      </c>
      <c r="E240" s="121" t="s">
        <v>505</v>
      </c>
      <c r="F240" s="164">
        <v>23</v>
      </c>
      <c r="G240" s="165">
        <v>426</v>
      </c>
      <c r="H240" s="165">
        <v>896.28</v>
      </c>
      <c r="I240" s="165">
        <v>111.18</v>
      </c>
      <c r="J240" s="165">
        <v>6.5</v>
      </c>
      <c r="K240" s="165">
        <v>0</v>
      </c>
      <c r="L240" s="166">
        <v>1013.96</v>
      </c>
      <c r="M240" s="164">
        <v>877</v>
      </c>
      <c r="N240" s="165">
        <v>159.46</v>
      </c>
      <c r="O240" s="165">
        <v>7.5</v>
      </c>
      <c r="P240" s="166">
        <v>1043.96</v>
      </c>
      <c r="Q240" s="164">
        <v>24</v>
      </c>
      <c r="R240" s="165">
        <v>446</v>
      </c>
      <c r="S240" s="165">
        <v>905.94</v>
      </c>
      <c r="T240" s="165">
        <v>137.79</v>
      </c>
      <c r="U240" s="165">
        <v>6.5</v>
      </c>
      <c r="V240" s="165">
        <v>4</v>
      </c>
      <c r="W240" s="192">
        <v>1050.23</v>
      </c>
      <c r="X240" s="201">
        <f>W240-L240</f>
        <v>36.269999999999982</v>
      </c>
      <c r="Z240" s="204">
        <f>W240-P240</f>
        <v>6.2699999999999818</v>
      </c>
    </row>
    <row r="241" spans="1:26" ht="20.149999999999999" customHeight="1" x14ac:dyDescent="0.35">
      <c r="A241" s="107" t="s">
        <v>597</v>
      </c>
      <c r="B241" s="106" t="s">
        <v>598</v>
      </c>
      <c r="C241" s="131" t="s">
        <v>27</v>
      </c>
      <c r="D241" s="115" t="s">
        <v>599</v>
      </c>
      <c r="E241" s="121" t="s">
        <v>600</v>
      </c>
      <c r="F241" s="164">
        <v>20</v>
      </c>
      <c r="G241" s="165">
        <v>466</v>
      </c>
      <c r="H241" s="165">
        <v>703.36999999999989</v>
      </c>
      <c r="I241" s="165">
        <v>181.73</v>
      </c>
      <c r="J241" s="165">
        <v>6</v>
      </c>
      <c r="K241" s="165">
        <v>0</v>
      </c>
      <c r="L241" s="166">
        <v>891.09999999999991</v>
      </c>
      <c r="M241" s="164">
        <v>706.49999999999989</v>
      </c>
      <c r="N241" s="165">
        <v>186.6</v>
      </c>
      <c r="O241" s="165">
        <v>12.5</v>
      </c>
      <c r="P241" s="166">
        <v>905.59999999999991</v>
      </c>
      <c r="Q241" s="164">
        <v>21</v>
      </c>
      <c r="R241" s="165">
        <v>462</v>
      </c>
      <c r="S241" s="165">
        <v>733</v>
      </c>
      <c r="T241" s="165">
        <v>190.55</v>
      </c>
      <c r="U241" s="165">
        <v>6</v>
      </c>
      <c r="V241" s="165">
        <v>5</v>
      </c>
      <c r="W241" s="192">
        <v>929.55</v>
      </c>
      <c r="X241" s="201">
        <f>W241-L241</f>
        <v>38.450000000000045</v>
      </c>
      <c r="Z241" s="204">
        <f>W241-P241</f>
        <v>23.950000000000045</v>
      </c>
    </row>
    <row r="242" spans="1:26" ht="20.149999999999999" customHeight="1" x14ac:dyDescent="0.35">
      <c r="A242" s="107" t="s">
        <v>461</v>
      </c>
      <c r="B242" s="106" t="s">
        <v>461</v>
      </c>
      <c r="C242" s="131" t="s">
        <v>30</v>
      </c>
      <c r="D242" s="115" t="s">
        <v>190</v>
      </c>
      <c r="E242" s="121" t="s">
        <v>456</v>
      </c>
      <c r="F242" s="164">
        <v>30</v>
      </c>
      <c r="G242" s="165">
        <v>953</v>
      </c>
      <c r="H242" s="165">
        <v>1057.3800000000001</v>
      </c>
      <c r="I242" s="165">
        <v>158.84</v>
      </c>
      <c r="J242" s="165">
        <v>13</v>
      </c>
      <c r="K242" s="165">
        <v>6</v>
      </c>
      <c r="L242" s="166">
        <v>1229.22</v>
      </c>
      <c r="M242" s="164">
        <v>1075.1500000000001</v>
      </c>
      <c r="N242" s="165">
        <v>151.30000000000001</v>
      </c>
      <c r="O242" s="165">
        <v>13</v>
      </c>
      <c r="P242" s="166">
        <v>1239.45</v>
      </c>
      <c r="Q242" s="164">
        <v>31</v>
      </c>
      <c r="R242" s="165">
        <v>988</v>
      </c>
      <c r="S242" s="165">
        <v>1096.1100000000001</v>
      </c>
      <c r="T242" s="165">
        <v>159.38</v>
      </c>
      <c r="U242" s="165">
        <v>13</v>
      </c>
      <c r="V242" s="165">
        <v>6</v>
      </c>
      <c r="W242" s="192">
        <v>1268.4900000000002</v>
      </c>
      <c r="X242" s="201">
        <f>W242-L242</f>
        <v>39.270000000000209</v>
      </c>
      <c r="Z242" s="204">
        <f>W242-P242</f>
        <v>29.040000000000191</v>
      </c>
    </row>
    <row r="243" spans="1:26" ht="20.149999999999999" customHeight="1" x14ac:dyDescent="0.35">
      <c r="A243" s="107" t="s">
        <v>445</v>
      </c>
      <c r="B243" s="106" t="s">
        <v>445</v>
      </c>
      <c r="C243" s="131" t="s">
        <v>30</v>
      </c>
      <c r="D243" s="115" t="s">
        <v>232</v>
      </c>
      <c r="E243" s="121" t="s">
        <v>446</v>
      </c>
      <c r="F243" s="164">
        <v>32</v>
      </c>
      <c r="G243" s="165">
        <v>1001</v>
      </c>
      <c r="H243" s="165">
        <v>1153.2400000000002</v>
      </c>
      <c r="I243" s="165">
        <v>146.63999999999999</v>
      </c>
      <c r="J243" s="165">
        <v>14</v>
      </c>
      <c r="K243" s="165">
        <v>0</v>
      </c>
      <c r="L243" s="166">
        <v>1313.88</v>
      </c>
      <c r="M243" s="164">
        <v>1181.1500000000003</v>
      </c>
      <c r="N243" s="165">
        <v>159.26</v>
      </c>
      <c r="O243" s="165">
        <v>14</v>
      </c>
      <c r="P243" s="166">
        <v>1354.41</v>
      </c>
      <c r="Q243" s="164">
        <v>33</v>
      </c>
      <c r="R243" s="165">
        <v>1026</v>
      </c>
      <c r="S243" s="165">
        <v>1184.5300000000002</v>
      </c>
      <c r="T243" s="165">
        <v>155.13</v>
      </c>
      <c r="U243" s="165">
        <v>14</v>
      </c>
      <c r="V243" s="165">
        <v>0</v>
      </c>
      <c r="W243" s="192">
        <v>1353.6600000000003</v>
      </c>
      <c r="X243" s="201">
        <f>W243-L243</f>
        <v>39.7800000000002</v>
      </c>
      <c r="Z243" s="204">
        <f>W243-P243</f>
        <v>-0.74999999999977263</v>
      </c>
    </row>
    <row r="244" spans="1:26" ht="20.149999999999999" customHeight="1" x14ac:dyDescent="0.35">
      <c r="A244" s="107" t="s">
        <v>478</v>
      </c>
      <c r="B244" s="106" t="s">
        <v>479</v>
      </c>
      <c r="C244" s="131" t="s">
        <v>27</v>
      </c>
      <c r="D244" s="115" t="s">
        <v>480</v>
      </c>
      <c r="E244" s="121" t="s">
        <v>481</v>
      </c>
      <c r="F244" s="164">
        <v>26</v>
      </c>
      <c r="G244" s="165">
        <v>540</v>
      </c>
      <c r="H244" s="165">
        <v>995.44999999999993</v>
      </c>
      <c r="I244" s="165">
        <v>130.41999999999999</v>
      </c>
      <c r="J244" s="165">
        <v>9</v>
      </c>
      <c r="K244" s="165">
        <v>0</v>
      </c>
      <c r="L244" s="166">
        <v>1134.8699999999999</v>
      </c>
      <c r="M244" s="164">
        <v>998.99999999999989</v>
      </c>
      <c r="N244" s="165">
        <v>152.86999999999998</v>
      </c>
      <c r="O244" s="165">
        <v>18.5</v>
      </c>
      <c r="P244" s="166">
        <v>1170.3699999999999</v>
      </c>
      <c r="Q244" s="164">
        <v>26</v>
      </c>
      <c r="R244" s="165">
        <v>554</v>
      </c>
      <c r="S244" s="165">
        <v>1022.62</v>
      </c>
      <c r="T244" s="165">
        <v>144.37</v>
      </c>
      <c r="U244" s="165">
        <v>9</v>
      </c>
      <c r="V244" s="165">
        <v>3</v>
      </c>
      <c r="W244" s="192">
        <v>1175.99</v>
      </c>
      <c r="X244" s="201">
        <f>W244-L244</f>
        <v>41.120000000000118</v>
      </c>
      <c r="Z244" s="204">
        <f>W244-P244</f>
        <v>5.6200000000001182</v>
      </c>
    </row>
    <row r="245" spans="1:26" ht="20.149999999999999" customHeight="1" x14ac:dyDescent="0.35">
      <c r="A245" s="107" t="s">
        <v>495</v>
      </c>
      <c r="B245" s="106" t="s">
        <v>495</v>
      </c>
      <c r="C245" s="131" t="s">
        <v>23</v>
      </c>
      <c r="D245" s="115" t="s">
        <v>499</v>
      </c>
      <c r="E245" s="121" t="s">
        <v>498</v>
      </c>
      <c r="F245" s="164">
        <v>8</v>
      </c>
      <c r="G245" s="165">
        <v>226</v>
      </c>
      <c r="H245" s="165">
        <v>316.69</v>
      </c>
      <c r="I245" s="165">
        <v>27.29</v>
      </c>
      <c r="J245" s="165">
        <v>5</v>
      </c>
      <c r="K245" s="165">
        <v>11</v>
      </c>
      <c r="L245" s="166">
        <v>348.98</v>
      </c>
      <c r="M245" s="164">
        <v>320.3</v>
      </c>
      <c r="N245" s="165">
        <v>28.13</v>
      </c>
      <c r="O245" s="165">
        <v>5</v>
      </c>
      <c r="P245" s="166">
        <v>353.43</v>
      </c>
      <c r="Q245" s="164">
        <v>9</v>
      </c>
      <c r="R245" s="165">
        <v>266</v>
      </c>
      <c r="S245" s="165">
        <v>355.65000000000003</v>
      </c>
      <c r="T245" s="165">
        <v>30.89</v>
      </c>
      <c r="U245" s="165">
        <v>5</v>
      </c>
      <c r="V245" s="165">
        <v>4</v>
      </c>
      <c r="W245" s="192">
        <v>391.54</v>
      </c>
      <c r="X245" s="201">
        <f>W245-L245</f>
        <v>42.56</v>
      </c>
      <c r="Z245" s="204">
        <f>W245-P245</f>
        <v>38.110000000000014</v>
      </c>
    </row>
    <row r="246" spans="1:26" ht="20.149999999999999" customHeight="1" x14ac:dyDescent="0.35">
      <c r="A246" s="107" t="s">
        <v>551</v>
      </c>
      <c r="B246" s="106" t="s">
        <v>554</v>
      </c>
      <c r="C246" s="131" t="s">
        <v>122</v>
      </c>
      <c r="D246" s="115" t="s">
        <v>443</v>
      </c>
      <c r="E246" s="121" t="s">
        <v>553</v>
      </c>
      <c r="F246" s="164">
        <v>0</v>
      </c>
      <c r="G246" s="165">
        <v>0</v>
      </c>
      <c r="H246" s="165">
        <v>54</v>
      </c>
      <c r="I246" s="165">
        <v>15</v>
      </c>
      <c r="J246" s="165">
        <v>0</v>
      </c>
      <c r="K246" s="165">
        <v>0</v>
      </c>
      <c r="L246" s="166">
        <v>69</v>
      </c>
      <c r="M246" s="164">
        <v>56</v>
      </c>
      <c r="N246" s="165">
        <v>56.5</v>
      </c>
      <c r="O246" s="165">
        <v>0</v>
      </c>
      <c r="P246" s="166">
        <v>112.5</v>
      </c>
      <c r="Q246" s="164">
        <v>0</v>
      </c>
      <c r="R246" s="165">
        <v>0</v>
      </c>
      <c r="S246" s="165">
        <v>70.02000000000001</v>
      </c>
      <c r="T246" s="165">
        <v>42.48</v>
      </c>
      <c r="U246" s="165">
        <v>0</v>
      </c>
      <c r="V246" s="165">
        <v>0</v>
      </c>
      <c r="W246" s="192">
        <v>112.5</v>
      </c>
      <c r="X246" s="201">
        <f>W246-L246</f>
        <v>43.5</v>
      </c>
      <c r="Z246" s="204">
        <f>W246-P246</f>
        <v>0</v>
      </c>
    </row>
    <row r="247" spans="1:26" ht="20.149999999999999" customHeight="1" x14ac:dyDescent="0.35">
      <c r="A247" s="107" t="s">
        <v>462</v>
      </c>
      <c r="B247" s="106" t="s">
        <v>463</v>
      </c>
      <c r="C247" s="131" t="s">
        <v>27</v>
      </c>
      <c r="D247" s="115" t="s">
        <v>464</v>
      </c>
      <c r="E247" s="121" t="s">
        <v>438</v>
      </c>
      <c r="F247" s="164">
        <v>8</v>
      </c>
      <c r="G247" s="165">
        <v>198</v>
      </c>
      <c r="H247" s="165">
        <v>295.85000000000002</v>
      </c>
      <c r="I247" s="165">
        <v>63.03</v>
      </c>
      <c r="J247" s="165">
        <v>6</v>
      </c>
      <c r="K247" s="165">
        <v>0</v>
      </c>
      <c r="L247" s="166">
        <v>364.88</v>
      </c>
      <c r="M247" s="164">
        <v>312.5</v>
      </c>
      <c r="N247" s="165">
        <v>88.08</v>
      </c>
      <c r="O247" s="165">
        <v>2</v>
      </c>
      <c r="P247" s="166">
        <v>402.58</v>
      </c>
      <c r="Q247" s="164">
        <v>9</v>
      </c>
      <c r="R247" s="165">
        <v>216</v>
      </c>
      <c r="S247" s="165">
        <v>324.14</v>
      </c>
      <c r="T247" s="165">
        <v>80.36</v>
      </c>
      <c r="U247" s="165">
        <v>6</v>
      </c>
      <c r="V247" s="165">
        <v>1</v>
      </c>
      <c r="W247" s="192">
        <v>410.5</v>
      </c>
      <c r="X247" s="201">
        <f>W247-L247</f>
        <v>45.620000000000005</v>
      </c>
      <c r="Z247" s="204">
        <f>W247-P247</f>
        <v>7.9200000000000159</v>
      </c>
    </row>
    <row r="248" spans="1:26" ht="20.149999999999999" customHeight="1" x14ac:dyDescent="0.35">
      <c r="A248" s="107" t="s">
        <v>424</v>
      </c>
      <c r="B248" s="106" t="s">
        <v>424</v>
      </c>
      <c r="C248" s="131" t="s">
        <v>81</v>
      </c>
      <c r="D248" s="115" t="s">
        <v>342</v>
      </c>
      <c r="E248" s="121" t="s">
        <v>414</v>
      </c>
      <c r="F248" s="164">
        <v>9</v>
      </c>
      <c r="G248" s="165">
        <v>211</v>
      </c>
      <c r="H248" s="165">
        <v>368.41</v>
      </c>
      <c r="I248" s="165">
        <v>66.56</v>
      </c>
      <c r="J248" s="165">
        <v>8</v>
      </c>
      <c r="K248" s="165">
        <v>4</v>
      </c>
      <c r="L248" s="166">
        <v>442.97</v>
      </c>
      <c r="M248" s="164">
        <v>387</v>
      </c>
      <c r="N248" s="165">
        <v>84.8</v>
      </c>
      <c r="O248" s="165">
        <v>8</v>
      </c>
      <c r="P248" s="166">
        <v>479.8</v>
      </c>
      <c r="Q248" s="164">
        <v>11</v>
      </c>
      <c r="R248" s="165">
        <v>230</v>
      </c>
      <c r="S248" s="165">
        <v>402.14</v>
      </c>
      <c r="T248" s="165">
        <v>80.16</v>
      </c>
      <c r="U248" s="165">
        <v>8</v>
      </c>
      <c r="V248" s="165">
        <v>4</v>
      </c>
      <c r="W248" s="192">
        <v>490.29999999999995</v>
      </c>
      <c r="X248" s="201">
        <f>W248-L248</f>
        <v>47.329999999999927</v>
      </c>
      <c r="Z248" s="204">
        <f>W248-P248</f>
        <v>10.499999999999943</v>
      </c>
    </row>
    <row r="249" spans="1:26" ht="20.149999999999999" customHeight="1" x14ac:dyDescent="0.35">
      <c r="A249" s="107" t="s">
        <v>483</v>
      </c>
      <c r="B249" s="106" t="s">
        <v>484</v>
      </c>
      <c r="C249" s="131" t="s">
        <v>27</v>
      </c>
      <c r="D249" s="115" t="s">
        <v>485</v>
      </c>
      <c r="E249" s="121" t="s">
        <v>454</v>
      </c>
      <c r="F249" s="164">
        <v>19</v>
      </c>
      <c r="G249" s="165">
        <v>492</v>
      </c>
      <c r="H249" s="165">
        <v>721.11</v>
      </c>
      <c r="I249" s="165">
        <v>115.72</v>
      </c>
      <c r="J249" s="165">
        <v>11</v>
      </c>
      <c r="K249" s="165">
        <v>0</v>
      </c>
      <c r="L249" s="166">
        <v>847.83</v>
      </c>
      <c r="M249" s="164">
        <v>676</v>
      </c>
      <c r="N249" s="165">
        <v>162.82999999999998</v>
      </c>
      <c r="O249" s="165">
        <v>9</v>
      </c>
      <c r="P249" s="166">
        <v>847.83</v>
      </c>
      <c r="Q249" s="164">
        <v>20</v>
      </c>
      <c r="R249" s="165">
        <v>522</v>
      </c>
      <c r="S249" s="165">
        <v>743.27</v>
      </c>
      <c r="T249" s="165">
        <v>146.99</v>
      </c>
      <c r="U249" s="165">
        <v>11</v>
      </c>
      <c r="V249" s="165">
        <v>4</v>
      </c>
      <c r="W249" s="192">
        <v>901.26</v>
      </c>
      <c r="X249" s="201">
        <f>W249-L249</f>
        <v>53.42999999999995</v>
      </c>
      <c r="Z249" s="204">
        <f>W249-P249</f>
        <v>53.42999999999995</v>
      </c>
    </row>
    <row r="250" spans="1:26" ht="20.149999999999999" customHeight="1" x14ac:dyDescent="0.35">
      <c r="A250" s="107" t="s">
        <v>422</v>
      </c>
      <c r="B250" s="106" t="s">
        <v>422</v>
      </c>
      <c r="C250" s="131" t="s">
        <v>55</v>
      </c>
      <c r="D250" s="115" t="s">
        <v>423</v>
      </c>
      <c r="E250" s="121" t="s">
        <v>409</v>
      </c>
      <c r="F250" s="164">
        <v>19</v>
      </c>
      <c r="G250" s="165">
        <v>462</v>
      </c>
      <c r="H250" s="165">
        <v>794.38000000000011</v>
      </c>
      <c r="I250" s="165">
        <v>103.27</v>
      </c>
      <c r="J250" s="165">
        <v>14</v>
      </c>
      <c r="K250" s="165">
        <v>12</v>
      </c>
      <c r="L250" s="166">
        <v>911.65000000000009</v>
      </c>
      <c r="M250" s="164">
        <v>852.50000000000011</v>
      </c>
      <c r="N250" s="165">
        <v>92.149999999999991</v>
      </c>
      <c r="O250" s="165">
        <v>14</v>
      </c>
      <c r="P250" s="166">
        <v>958.65000000000009</v>
      </c>
      <c r="Q250" s="164">
        <v>20</v>
      </c>
      <c r="R250" s="165">
        <v>495</v>
      </c>
      <c r="S250" s="165">
        <v>852.89</v>
      </c>
      <c r="T250" s="165">
        <v>101.38</v>
      </c>
      <c r="U250" s="165">
        <v>14</v>
      </c>
      <c r="V250" s="165">
        <v>12</v>
      </c>
      <c r="W250" s="192">
        <v>968.27</v>
      </c>
      <c r="X250" s="201">
        <f>W250-L250</f>
        <v>56.619999999999891</v>
      </c>
      <c r="Z250" s="204">
        <f>W250-P250</f>
        <v>9.6199999999998909</v>
      </c>
    </row>
    <row r="251" spans="1:26" ht="20.149999999999999" customHeight="1" x14ac:dyDescent="0.35">
      <c r="A251" s="107" t="s">
        <v>586</v>
      </c>
      <c r="B251" s="106" t="s">
        <v>587</v>
      </c>
      <c r="C251" s="131" t="s">
        <v>27</v>
      </c>
      <c r="D251" s="115" t="s">
        <v>588</v>
      </c>
      <c r="E251" s="121" t="s">
        <v>548</v>
      </c>
      <c r="F251" s="164">
        <v>29</v>
      </c>
      <c r="G251" s="165">
        <v>795</v>
      </c>
      <c r="H251" s="165">
        <v>1170.3200000000002</v>
      </c>
      <c r="I251" s="165">
        <v>189.63</v>
      </c>
      <c r="J251" s="165">
        <v>12</v>
      </c>
      <c r="K251" s="165">
        <v>0</v>
      </c>
      <c r="L251" s="166">
        <v>1371.9500000000003</v>
      </c>
      <c r="M251" s="164">
        <v>1146.9000000000001</v>
      </c>
      <c r="N251" s="165">
        <v>217.05</v>
      </c>
      <c r="O251" s="165">
        <v>12</v>
      </c>
      <c r="P251" s="166">
        <v>1375.9500000000003</v>
      </c>
      <c r="Q251" s="164">
        <v>29</v>
      </c>
      <c r="R251" s="165">
        <v>789</v>
      </c>
      <c r="S251" s="165">
        <v>1206.23</v>
      </c>
      <c r="T251" s="165">
        <v>211.59</v>
      </c>
      <c r="U251" s="165">
        <v>12</v>
      </c>
      <c r="V251" s="165">
        <v>27</v>
      </c>
      <c r="W251" s="192">
        <v>1429.82</v>
      </c>
      <c r="X251" s="201">
        <f>W251-L251</f>
        <v>57.869999999999663</v>
      </c>
      <c r="Z251" s="204">
        <f>W251-P251</f>
        <v>53.869999999999663</v>
      </c>
    </row>
    <row r="252" spans="1:26" ht="20.149999999999999" customHeight="1" x14ac:dyDescent="0.35">
      <c r="A252" s="107" t="s">
        <v>573</v>
      </c>
      <c r="B252" s="106" t="s">
        <v>574</v>
      </c>
      <c r="C252" s="131" t="s">
        <v>27</v>
      </c>
      <c r="D252" s="115" t="s">
        <v>575</v>
      </c>
      <c r="E252" s="121" t="s">
        <v>576</v>
      </c>
      <c r="F252" s="164">
        <v>8</v>
      </c>
      <c r="G252" s="165">
        <v>174</v>
      </c>
      <c r="H252" s="165">
        <v>263.14</v>
      </c>
      <c r="I252" s="165">
        <v>20.36</v>
      </c>
      <c r="J252" s="165">
        <v>0</v>
      </c>
      <c r="K252" s="165">
        <v>0</v>
      </c>
      <c r="L252" s="166">
        <v>283.5</v>
      </c>
      <c r="M252" s="164">
        <v>277.5</v>
      </c>
      <c r="N252" s="165">
        <v>39</v>
      </c>
      <c r="O252" s="165">
        <v>0</v>
      </c>
      <c r="P252" s="166">
        <v>316.5</v>
      </c>
      <c r="Q252" s="164">
        <v>8</v>
      </c>
      <c r="R252" s="165">
        <v>177</v>
      </c>
      <c r="S252" s="165">
        <v>309.10000000000002</v>
      </c>
      <c r="T252" s="165">
        <v>33.4</v>
      </c>
      <c r="U252" s="165">
        <v>0</v>
      </c>
      <c r="V252" s="165">
        <v>0</v>
      </c>
      <c r="W252" s="192">
        <v>342.5</v>
      </c>
      <c r="X252" s="201">
        <f>W252-L252</f>
        <v>59</v>
      </c>
      <c r="Z252" s="204">
        <f>W252-P252</f>
        <v>26</v>
      </c>
    </row>
    <row r="253" spans="1:26" ht="20.149999999999999" customHeight="1" x14ac:dyDescent="0.35">
      <c r="A253" s="107" t="s">
        <v>435</v>
      </c>
      <c r="B253" s="106" t="s">
        <v>435</v>
      </c>
      <c r="C253" s="131" t="s">
        <v>55</v>
      </c>
      <c r="D253" s="115" t="s">
        <v>434</v>
      </c>
      <c r="E253" s="121" t="s">
        <v>432</v>
      </c>
      <c r="F253" s="164">
        <v>17</v>
      </c>
      <c r="G253" s="165">
        <v>413</v>
      </c>
      <c r="H253" s="165">
        <v>633.65</v>
      </c>
      <c r="I253" s="165">
        <v>152.58000000000001</v>
      </c>
      <c r="J253" s="165">
        <v>13</v>
      </c>
      <c r="K253" s="165">
        <v>0</v>
      </c>
      <c r="L253" s="166">
        <v>799.23</v>
      </c>
      <c r="M253" s="164">
        <v>661</v>
      </c>
      <c r="N253" s="165">
        <v>173.03</v>
      </c>
      <c r="O253" s="165">
        <v>13</v>
      </c>
      <c r="P253" s="166">
        <v>847.03</v>
      </c>
      <c r="Q253" s="164">
        <v>19</v>
      </c>
      <c r="R253" s="165">
        <v>428</v>
      </c>
      <c r="S253" s="165">
        <v>679.78</v>
      </c>
      <c r="T253" s="165">
        <v>170.6</v>
      </c>
      <c r="U253" s="165">
        <v>13</v>
      </c>
      <c r="V253" s="165">
        <v>14</v>
      </c>
      <c r="W253" s="192">
        <v>863.38</v>
      </c>
      <c r="X253" s="201">
        <f>W253-L253</f>
        <v>64.149999999999977</v>
      </c>
      <c r="Z253" s="204">
        <f>W253-P253</f>
        <v>16.350000000000023</v>
      </c>
    </row>
    <row r="254" spans="1:26" ht="20.149999999999999" customHeight="1" x14ac:dyDescent="0.35">
      <c r="A254" s="107" t="s">
        <v>620</v>
      </c>
      <c r="B254" s="106" t="s">
        <v>620</v>
      </c>
      <c r="C254" s="131" t="s">
        <v>49</v>
      </c>
      <c r="D254" s="115" t="s">
        <v>618</v>
      </c>
      <c r="E254" s="121" t="s">
        <v>619</v>
      </c>
      <c r="F254" s="164">
        <v>17</v>
      </c>
      <c r="G254" s="165">
        <v>567</v>
      </c>
      <c r="H254" s="165">
        <v>552.98</v>
      </c>
      <c r="I254" s="165">
        <v>114.02</v>
      </c>
      <c r="J254" s="165">
        <v>10</v>
      </c>
      <c r="K254" s="165">
        <v>10</v>
      </c>
      <c r="L254" s="166">
        <v>677</v>
      </c>
      <c r="M254" s="164">
        <v>563.30000000000007</v>
      </c>
      <c r="N254" s="165">
        <v>115.7</v>
      </c>
      <c r="O254" s="165">
        <v>5</v>
      </c>
      <c r="P254" s="166">
        <v>684</v>
      </c>
      <c r="Q254" s="164">
        <v>18</v>
      </c>
      <c r="R254" s="165">
        <v>597</v>
      </c>
      <c r="S254" s="165">
        <v>606.90000000000009</v>
      </c>
      <c r="T254" s="165">
        <v>125.27</v>
      </c>
      <c r="U254" s="165">
        <v>10</v>
      </c>
      <c r="V254" s="165">
        <v>10</v>
      </c>
      <c r="W254" s="192">
        <v>742.17000000000007</v>
      </c>
      <c r="X254" s="201">
        <f>W254-L254</f>
        <v>65.170000000000073</v>
      </c>
      <c r="Z254" s="204">
        <f>W254-P254</f>
        <v>58.170000000000073</v>
      </c>
    </row>
    <row r="255" spans="1:26" ht="20.149999999999999" customHeight="1" x14ac:dyDescent="0.35">
      <c r="A255" s="107" t="s">
        <v>642</v>
      </c>
      <c r="B255" s="106" t="s">
        <v>593</v>
      </c>
      <c r="C255" s="131" t="s">
        <v>27</v>
      </c>
      <c r="D255" s="115" t="s">
        <v>594</v>
      </c>
      <c r="E255" s="121" t="s">
        <v>511</v>
      </c>
      <c r="F255" s="164">
        <v>25</v>
      </c>
      <c r="G255" s="165">
        <v>579</v>
      </c>
      <c r="H255" s="165">
        <v>955.58000000000015</v>
      </c>
      <c r="I255" s="165">
        <v>139.29</v>
      </c>
      <c r="J255" s="165">
        <v>12</v>
      </c>
      <c r="K255" s="165">
        <v>5</v>
      </c>
      <c r="L255" s="166">
        <v>1106.8700000000001</v>
      </c>
      <c r="M255" s="164">
        <v>931.00000000000011</v>
      </c>
      <c r="N255" s="165">
        <v>244.94</v>
      </c>
      <c r="O255" s="165">
        <v>12</v>
      </c>
      <c r="P255" s="166">
        <v>1187.94</v>
      </c>
      <c r="Q255" s="164">
        <v>26</v>
      </c>
      <c r="R255" s="165">
        <v>632</v>
      </c>
      <c r="S255" s="165">
        <v>967.3</v>
      </c>
      <c r="T255" s="165">
        <v>194.94</v>
      </c>
      <c r="U255" s="165">
        <v>12</v>
      </c>
      <c r="V255" s="165">
        <v>5</v>
      </c>
      <c r="W255" s="192">
        <v>1174.24</v>
      </c>
      <c r="X255" s="201">
        <f>W255-L255</f>
        <v>67.369999999999891</v>
      </c>
      <c r="Z255" s="204">
        <f>W255-P255</f>
        <v>-13.700000000000045</v>
      </c>
    </row>
    <row r="256" spans="1:26" ht="20.149999999999999" customHeight="1" x14ac:dyDescent="0.35">
      <c r="A256" s="107" t="s">
        <v>539</v>
      </c>
      <c r="B256" s="106" t="s">
        <v>539</v>
      </c>
      <c r="C256" s="131" t="s">
        <v>81</v>
      </c>
      <c r="D256" s="115" t="s">
        <v>540</v>
      </c>
      <c r="E256" s="121" t="s">
        <v>541</v>
      </c>
      <c r="F256" s="164">
        <v>26</v>
      </c>
      <c r="G256" s="165">
        <v>526</v>
      </c>
      <c r="H256" s="165">
        <v>993.53000000000009</v>
      </c>
      <c r="I256" s="165">
        <v>156.84</v>
      </c>
      <c r="J256" s="165">
        <v>24</v>
      </c>
      <c r="K256" s="165">
        <v>12</v>
      </c>
      <c r="L256" s="166">
        <v>1174.3700000000001</v>
      </c>
      <c r="M256" s="164">
        <v>984.00000000000011</v>
      </c>
      <c r="N256" s="165">
        <v>206.37</v>
      </c>
      <c r="O256" s="165">
        <v>24</v>
      </c>
      <c r="P256" s="166">
        <v>1214.3700000000001</v>
      </c>
      <c r="Q256" s="164">
        <v>26</v>
      </c>
      <c r="R256" s="165">
        <v>575</v>
      </c>
      <c r="S256" s="165">
        <v>1042.3699999999999</v>
      </c>
      <c r="T256" s="165">
        <v>179.88</v>
      </c>
      <c r="U256" s="165">
        <v>24</v>
      </c>
      <c r="V256" s="165">
        <v>10</v>
      </c>
      <c r="W256" s="192">
        <v>1246.25</v>
      </c>
      <c r="X256" s="201">
        <f>W256-L256</f>
        <v>71.879999999999882</v>
      </c>
      <c r="Z256" s="204">
        <f>W256-P256</f>
        <v>31.879999999999882</v>
      </c>
    </row>
    <row r="257" spans="1:27" ht="20.149999999999999" customHeight="1" x14ac:dyDescent="0.35">
      <c r="A257" s="107" t="s">
        <v>604</v>
      </c>
      <c r="B257" s="106" t="s">
        <v>605</v>
      </c>
      <c r="C257" s="131" t="s">
        <v>27</v>
      </c>
      <c r="D257" s="115" t="s">
        <v>606</v>
      </c>
      <c r="E257" s="121" t="s">
        <v>518</v>
      </c>
      <c r="F257" s="164">
        <v>13</v>
      </c>
      <c r="G257" s="165">
        <v>300</v>
      </c>
      <c r="H257" s="165">
        <v>513.18000000000006</v>
      </c>
      <c r="I257" s="165">
        <v>80.02</v>
      </c>
      <c r="J257" s="165">
        <v>1</v>
      </c>
      <c r="K257" s="165">
        <v>0</v>
      </c>
      <c r="L257" s="166">
        <v>594.20000000000005</v>
      </c>
      <c r="M257" s="164">
        <v>485.50000000000006</v>
      </c>
      <c r="N257" s="165">
        <v>160.89999999999998</v>
      </c>
      <c r="O257" s="165">
        <v>6.75</v>
      </c>
      <c r="P257" s="166">
        <v>653.15000000000009</v>
      </c>
      <c r="Q257" s="164">
        <v>14</v>
      </c>
      <c r="R257" s="165">
        <v>342</v>
      </c>
      <c r="S257" s="165">
        <v>537.04</v>
      </c>
      <c r="T257" s="165">
        <v>139.76</v>
      </c>
      <c r="U257" s="165">
        <v>1</v>
      </c>
      <c r="V257" s="165">
        <v>5</v>
      </c>
      <c r="W257" s="192">
        <v>677.8</v>
      </c>
      <c r="X257" s="201">
        <f>W257-L257</f>
        <v>83.599999999999909</v>
      </c>
      <c r="Z257" s="204">
        <f>W257-P257</f>
        <v>24.649999999999864</v>
      </c>
    </row>
    <row r="258" spans="1:27" ht="20.149999999999999" customHeight="1" x14ac:dyDescent="0.35">
      <c r="A258" s="107" t="s">
        <v>537</v>
      </c>
      <c r="B258" s="106" t="s">
        <v>537</v>
      </c>
      <c r="C258" s="131" t="s">
        <v>55</v>
      </c>
      <c r="D258" s="115" t="s">
        <v>538</v>
      </c>
      <c r="E258" s="121" t="s">
        <v>525</v>
      </c>
      <c r="F258" s="164">
        <v>28</v>
      </c>
      <c r="G258" s="165">
        <v>682</v>
      </c>
      <c r="H258" s="165">
        <v>1065.19</v>
      </c>
      <c r="I258" s="165">
        <v>181.35</v>
      </c>
      <c r="J258" s="165">
        <v>16</v>
      </c>
      <c r="K258" s="165">
        <v>24</v>
      </c>
      <c r="L258" s="166">
        <v>1262.54</v>
      </c>
      <c r="M258" s="164">
        <v>1038.25</v>
      </c>
      <c r="N258" s="165">
        <v>268.60000000000002</v>
      </c>
      <c r="O258" s="165">
        <v>16</v>
      </c>
      <c r="P258" s="166">
        <v>1322.85</v>
      </c>
      <c r="Q258" s="164">
        <v>29</v>
      </c>
      <c r="R258" s="165">
        <v>746</v>
      </c>
      <c r="S258" s="165">
        <v>1098.5199999999998</v>
      </c>
      <c r="T258" s="165">
        <v>233.71</v>
      </c>
      <c r="U258" s="165">
        <v>16</v>
      </c>
      <c r="V258" s="165">
        <v>24</v>
      </c>
      <c r="W258" s="192">
        <v>1348.2299999999998</v>
      </c>
      <c r="X258" s="201">
        <f>W258-L258</f>
        <v>85.689999999999827</v>
      </c>
      <c r="Z258" s="204">
        <f>W258-P258</f>
        <v>25.379999999999882</v>
      </c>
    </row>
    <row r="259" spans="1:27" ht="20.149999999999999" customHeight="1" x14ac:dyDescent="0.35">
      <c r="A259" s="107" t="s">
        <v>534</v>
      </c>
      <c r="B259" s="106" t="s">
        <v>534</v>
      </c>
      <c r="C259" s="131" t="s">
        <v>55</v>
      </c>
      <c r="D259" s="115" t="s">
        <v>535</v>
      </c>
      <c r="E259" s="121" t="s">
        <v>536</v>
      </c>
      <c r="F259" s="164">
        <v>26</v>
      </c>
      <c r="G259" s="165">
        <v>510</v>
      </c>
      <c r="H259" s="165">
        <v>932.33000000000015</v>
      </c>
      <c r="I259" s="165">
        <v>144.02000000000001</v>
      </c>
      <c r="J259" s="165">
        <v>18</v>
      </c>
      <c r="K259" s="165">
        <v>15</v>
      </c>
      <c r="L259" s="166">
        <v>1094.3500000000001</v>
      </c>
      <c r="M259" s="164">
        <v>926.00000000000011</v>
      </c>
      <c r="N259" s="165">
        <v>190.15</v>
      </c>
      <c r="O259" s="165">
        <v>18</v>
      </c>
      <c r="P259" s="166">
        <v>1134.1500000000001</v>
      </c>
      <c r="Q259" s="164">
        <v>28</v>
      </c>
      <c r="R259" s="165">
        <v>533</v>
      </c>
      <c r="S259" s="165">
        <v>986.29</v>
      </c>
      <c r="T259" s="165">
        <v>176.71</v>
      </c>
      <c r="U259" s="165">
        <v>18</v>
      </c>
      <c r="V259" s="165">
        <v>15</v>
      </c>
      <c r="W259" s="192">
        <v>1181</v>
      </c>
      <c r="X259" s="201">
        <f>W259-L259</f>
        <v>86.649999999999864</v>
      </c>
      <c r="Z259" s="204">
        <f>W259-P259</f>
        <v>46.849999999999909</v>
      </c>
    </row>
    <row r="260" spans="1:27" ht="20.149999999999999" customHeight="1" x14ac:dyDescent="0.35">
      <c r="A260" s="107" t="s">
        <v>427</v>
      </c>
      <c r="B260" s="106" t="s">
        <v>427</v>
      </c>
      <c r="C260" s="131" t="s">
        <v>30</v>
      </c>
      <c r="D260" s="115" t="s">
        <v>428</v>
      </c>
      <c r="E260" s="121" t="s">
        <v>429</v>
      </c>
      <c r="F260" s="164">
        <v>51</v>
      </c>
      <c r="G260" s="165">
        <v>1705</v>
      </c>
      <c r="H260" s="165">
        <v>1866.2599999999998</v>
      </c>
      <c r="I260" s="165">
        <v>288.60000000000002</v>
      </c>
      <c r="J260" s="165">
        <v>15</v>
      </c>
      <c r="K260" s="165">
        <v>0</v>
      </c>
      <c r="L260" s="166">
        <v>2169.8599999999997</v>
      </c>
      <c r="M260" s="164">
        <v>1872.5999999999997</v>
      </c>
      <c r="N260" s="165">
        <v>353.87</v>
      </c>
      <c r="O260" s="165">
        <v>9</v>
      </c>
      <c r="P260" s="166">
        <v>2235.4699999999998</v>
      </c>
      <c r="Q260" s="164">
        <v>53</v>
      </c>
      <c r="R260" s="165">
        <v>1787</v>
      </c>
      <c r="S260" s="165">
        <v>1913.8600000000001</v>
      </c>
      <c r="T260" s="165">
        <v>328.83</v>
      </c>
      <c r="U260" s="165">
        <v>15</v>
      </c>
      <c r="V260" s="165">
        <v>0</v>
      </c>
      <c r="W260" s="192">
        <v>2257.69</v>
      </c>
      <c r="X260" s="201">
        <f>W260-L260</f>
        <v>87.830000000000382</v>
      </c>
      <c r="Z260" s="204">
        <f>W260-P260</f>
        <v>22.220000000000255</v>
      </c>
    </row>
    <row r="261" spans="1:27" ht="20.149999999999999" customHeight="1" x14ac:dyDescent="0.35">
      <c r="A261" s="107" t="s">
        <v>425</v>
      </c>
      <c r="B261" s="106" t="s">
        <v>425</v>
      </c>
      <c r="C261" s="131" t="s">
        <v>81</v>
      </c>
      <c r="D261" s="115" t="s">
        <v>426</v>
      </c>
      <c r="E261" s="121" t="s">
        <v>418</v>
      </c>
      <c r="F261" s="164">
        <v>43</v>
      </c>
      <c r="G261" s="165">
        <v>975</v>
      </c>
      <c r="H261" s="165">
        <v>1641.0700000000002</v>
      </c>
      <c r="I261" s="165">
        <v>279.86</v>
      </c>
      <c r="J261" s="165">
        <v>23</v>
      </c>
      <c r="K261" s="165">
        <v>19</v>
      </c>
      <c r="L261" s="166">
        <v>1943.9300000000003</v>
      </c>
      <c r="M261" s="164">
        <v>1624.9</v>
      </c>
      <c r="N261" s="165">
        <v>386.97</v>
      </c>
      <c r="O261" s="165">
        <v>23</v>
      </c>
      <c r="P261" s="166">
        <v>2034.8700000000003</v>
      </c>
      <c r="Q261" s="164">
        <v>45</v>
      </c>
      <c r="R261" s="165">
        <v>1004</v>
      </c>
      <c r="S261" s="165">
        <v>1669.74</v>
      </c>
      <c r="T261" s="165">
        <v>339.53</v>
      </c>
      <c r="U261" s="165">
        <v>23</v>
      </c>
      <c r="V261" s="165">
        <v>19</v>
      </c>
      <c r="W261" s="192">
        <v>2032.27</v>
      </c>
      <c r="X261" s="201">
        <f>W261-L261</f>
        <v>88.339999999999691</v>
      </c>
      <c r="Z261" s="204">
        <f>W261-P261</f>
        <v>-2.6000000000003638</v>
      </c>
    </row>
    <row r="262" spans="1:27" ht="20.149999999999999" customHeight="1" x14ac:dyDescent="0.35">
      <c r="A262" s="107" t="s">
        <v>444</v>
      </c>
      <c r="B262" s="106" t="s">
        <v>444</v>
      </c>
      <c r="C262" s="131" t="s">
        <v>30</v>
      </c>
      <c r="D262" s="115" t="s">
        <v>227</v>
      </c>
      <c r="E262" s="121" t="s">
        <v>441</v>
      </c>
      <c r="F262" s="164">
        <v>39</v>
      </c>
      <c r="G262" s="165">
        <v>1265</v>
      </c>
      <c r="H262" s="165">
        <v>1550.4099999999999</v>
      </c>
      <c r="I262" s="165">
        <v>232.86</v>
      </c>
      <c r="J262" s="165">
        <v>23</v>
      </c>
      <c r="K262" s="165">
        <v>10</v>
      </c>
      <c r="L262" s="166">
        <v>1806.27</v>
      </c>
      <c r="M262" s="164">
        <v>1595.8999999999999</v>
      </c>
      <c r="N262" s="165">
        <v>257.86</v>
      </c>
      <c r="O262" s="165">
        <v>23</v>
      </c>
      <c r="P262" s="166">
        <v>1876.76</v>
      </c>
      <c r="Q262" s="164">
        <v>41</v>
      </c>
      <c r="R262" s="165">
        <v>1309</v>
      </c>
      <c r="S262" s="165">
        <v>1620.85</v>
      </c>
      <c r="T262" s="165">
        <v>252.51</v>
      </c>
      <c r="U262" s="165">
        <v>23</v>
      </c>
      <c r="V262" s="165">
        <v>10</v>
      </c>
      <c r="W262" s="192">
        <v>1896.36</v>
      </c>
      <c r="X262" s="201">
        <f>W262-L262</f>
        <v>90.089999999999918</v>
      </c>
      <c r="Z262" s="204">
        <f>W262-P262</f>
        <v>19.599999999999909</v>
      </c>
    </row>
    <row r="263" spans="1:27" ht="20.149999999999999" customHeight="1" x14ac:dyDescent="0.35">
      <c r="A263" s="107" t="s">
        <v>469</v>
      </c>
      <c r="B263" s="106" t="s">
        <v>472</v>
      </c>
      <c r="C263" s="131" t="s">
        <v>27</v>
      </c>
      <c r="D263" s="115" t="s">
        <v>473</v>
      </c>
      <c r="E263" s="121" t="s">
        <v>471</v>
      </c>
      <c r="F263" s="164">
        <v>11</v>
      </c>
      <c r="G263" s="165">
        <v>249</v>
      </c>
      <c r="H263" s="165">
        <v>444.96000000000004</v>
      </c>
      <c r="I263" s="165">
        <v>55.32</v>
      </c>
      <c r="J263" s="165">
        <v>2</v>
      </c>
      <c r="K263" s="165">
        <v>0</v>
      </c>
      <c r="L263" s="166">
        <v>502.28000000000003</v>
      </c>
      <c r="M263" s="164">
        <v>422.50000000000006</v>
      </c>
      <c r="N263" s="165">
        <v>130.65</v>
      </c>
      <c r="O263" s="165">
        <v>5</v>
      </c>
      <c r="P263" s="166">
        <v>558.15</v>
      </c>
      <c r="Q263" s="164">
        <v>13</v>
      </c>
      <c r="R263" s="165">
        <v>282</v>
      </c>
      <c r="S263" s="165">
        <v>493.25000000000006</v>
      </c>
      <c r="T263" s="165">
        <v>102.95</v>
      </c>
      <c r="U263" s="165">
        <v>2</v>
      </c>
      <c r="V263" s="165">
        <v>10</v>
      </c>
      <c r="W263" s="192">
        <v>598.20000000000005</v>
      </c>
      <c r="X263" s="201">
        <f>W263-L263</f>
        <v>95.920000000000016</v>
      </c>
      <c r="Z263" s="204">
        <f>W263-P263</f>
        <v>40.050000000000068</v>
      </c>
    </row>
    <row r="264" spans="1:27" ht="20.149999999999999" customHeight="1" x14ac:dyDescent="0.35">
      <c r="A264" s="107" t="s">
        <v>493</v>
      </c>
      <c r="B264" s="106" t="s">
        <v>494</v>
      </c>
      <c r="C264" s="131" t="s">
        <v>27</v>
      </c>
      <c r="D264" s="115" t="s">
        <v>380</v>
      </c>
      <c r="E264" s="121" t="s">
        <v>449</v>
      </c>
      <c r="F264" s="164">
        <v>30</v>
      </c>
      <c r="G264" s="165">
        <v>723</v>
      </c>
      <c r="H264" s="165">
        <v>1137.1899999999998</v>
      </c>
      <c r="I264" s="165">
        <v>198.65</v>
      </c>
      <c r="J264" s="165">
        <v>15</v>
      </c>
      <c r="K264" s="165">
        <v>12</v>
      </c>
      <c r="L264" s="166">
        <v>1350.84</v>
      </c>
      <c r="M264" s="164">
        <v>1103.9999999999998</v>
      </c>
      <c r="N264" s="165">
        <v>291</v>
      </c>
      <c r="O264" s="165">
        <v>11.5</v>
      </c>
      <c r="P264" s="166">
        <v>1406.5</v>
      </c>
      <c r="Q264" s="164">
        <v>33</v>
      </c>
      <c r="R264" s="165">
        <v>770</v>
      </c>
      <c r="S264" s="165">
        <v>1194.6999999999998</v>
      </c>
      <c r="T264" s="165">
        <v>260.13</v>
      </c>
      <c r="U264" s="165">
        <v>15</v>
      </c>
      <c r="V264" s="165">
        <v>10</v>
      </c>
      <c r="W264" s="192">
        <v>1469.83</v>
      </c>
      <c r="X264" s="201">
        <f>W264-L264</f>
        <v>118.99000000000001</v>
      </c>
      <c r="Z264" s="204">
        <f>W264-P264</f>
        <v>63.329999999999927</v>
      </c>
    </row>
    <row r="265" spans="1:27" ht="20.149999999999999" customHeight="1" x14ac:dyDescent="0.35">
      <c r="A265" s="107" t="s">
        <v>560</v>
      </c>
      <c r="B265" s="106" t="s">
        <v>561</v>
      </c>
      <c r="C265" s="131" t="s">
        <v>27</v>
      </c>
      <c r="D265" s="115" t="s">
        <v>562</v>
      </c>
      <c r="E265" s="121" t="s">
        <v>563</v>
      </c>
      <c r="F265" s="164">
        <v>24</v>
      </c>
      <c r="G265" s="165">
        <v>696</v>
      </c>
      <c r="H265" s="165">
        <v>905.6</v>
      </c>
      <c r="I265" s="165">
        <v>216.64</v>
      </c>
      <c r="J265" s="165">
        <v>18</v>
      </c>
      <c r="K265" s="165">
        <v>0</v>
      </c>
      <c r="L265" s="166">
        <v>1140.24</v>
      </c>
      <c r="M265" s="164">
        <v>890.75</v>
      </c>
      <c r="N265" s="165">
        <v>285.49</v>
      </c>
      <c r="O265" s="165">
        <v>21.32</v>
      </c>
      <c r="P265" s="166">
        <v>1197.56</v>
      </c>
      <c r="Q265" s="164">
        <v>24</v>
      </c>
      <c r="R265" s="165">
        <v>627</v>
      </c>
      <c r="S265" s="165">
        <v>972.36999999999989</v>
      </c>
      <c r="T265" s="165">
        <v>269.95999999999998</v>
      </c>
      <c r="U265" s="165">
        <v>18</v>
      </c>
      <c r="V265" s="165">
        <v>29</v>
      </c>
      <c r="W265" s="192">
        <v>1260.33</v>
      </c>
      <c r="X265" s="201">
        <f>W265-L265</f>
        <v>120.08999999999992</v>
      </c>
      <c r="Z265" s="204">
        <f>W265-P265</f>
        <v>62.769999999999982</v>
      </c>
    </row>
    <row r="266" spans="1:27" ht="20.149999999999999" customHeight="1" x14ac:dyDescent="0.35">
      <c r="A266" s="107" t="s">
        <v>578</v>
      </c>
      <c r="B266" s="106" t="s">
        <v>579</v>
      </c>
      <c r="C266" s="131" t="s">
        <v>27</v>
      </c>
      <c r="D266" s="115" t="s">
        <v>580</v>
      </c>
      <c r="E266" s="121" t="s">
        <v>531</v>
      </c>
      <c r="F266" s="164">
        <v>15</v>
      </c>
      <c r="G266" s="165">
        <v>373</v>
      </c>
      <c r="H266" s="165">
        <v>581.93000000000006</v>
      </c>
      <c r="I266" s="165">
        <v>120.07</v>
      </c>
      <c r="J266" s="165">
        <v>7</v>
      </c>
      <c r="K266" s="165">
        <v>0</v>
      </c>
      <c r="L266" s="166">
        <v>709</v>
      </c>
      <c r="M266" s="164">
        <v>581.83000000000004</v>
      </c>
      <c r="N266" s="165">
        <v>187.37</v>
      </c>
      <c r="O266" s="165">
        <v>7</v>
      </c>
      <c r="P266" s="166">
        <v>776.2</v>
      </c>
      <c r="Q266" s="164">
        <v>17</v>
      </c>
      <c r="R266" s="165">
        <v>409</v>
      </c>
      <c r="S266" s="165">
        <v>654.59</v>
      </c>
      <c r="T266" s="165">
        <v>170.99</v>
      </c>
      <c r="U266" s="165">
        <v>7</v>
      </c>
      <c r="V266" s="165">
        <v>6</v>
      </c>
      <c r="W266" s="192">
        <v>832.58</v>
      </c>
      <c r="X266" s="201">
        <f>W266-L266</f>
        <v>123.58000000000004</v>
      </c>
      <c r="Z266" s="204">
        <f>W266-P266</f>
        <v>56.379999999999995</v>
      </c>
    </row>
    <row r="267" spans="1:27" ht="20.149999999999999" customHeight="1" x14ac:dyDescent="0.35">
      <c r="A267" s="107" t="s">
        <v>644</v>
      </c>
      <c r="B267" s="106" t="s">
        <v>602</v>
      </c>
      <c r="C267" s="131" t="s">
        <v>27</v>
      </c>
      <c r="D267" s="115" t="s">
        <v>603</v>
      </c>
      <c r="E267" s="121" t="s">
        <v>528</v>
      </c>
      <c r="F267" s="164">
        <v>19</v>
      </c>
      <c r="G267" s="165">
        <v>450</v>
      </c>
      <c r="H267" s="165">
        <v>790.37</v>
      </c>
      <c r="I267" s="165">
        <v>160.13999999999999</v>
      </c>
      <c r="J267" s="165">
        <v>12</v>
      </c>
      <c r="K267" s="165">
        <v>20</v>
      </c>
      <c r="L267" s="166">
        <v>962.51</v>
      </c>
      <c r="M267" s="164">
        <v>780</v>
      </c>
      <c r="N267" s="165">
        <v>187.51</v>
      </c>
      <c r="O267" s="165">
        <v>12</v>
      </c>
      <c r="P267" s="166">
        <v>979.51</v>
      </c>
      <c r="Q267" s="164">
        <v>21</v>
      </c>
      <c r="R267" s="165">
        <v>518</v>
      </c>
      <c r="S267" s="165">
        <v>880.99</v>
      </c>
      <c r="T267" s="165">
        <v>194.57</v>
      </c>
      <c r="U267" s="165">
        <v>12</v>
      </c>
      <c r="V267" s="165">
        <v>20</v>
      </c>
      <c r="W267" s="192">
        <v>1087.56</v>
      </c>
      <c r="X267" s="201">
        <f>W267-L267</f>
        <v>125.04999999999995</v>
      </c>
      <c r="Z267" s="204">
        <f>W267-P267</f>
        <v>108.04999999999995</v>
      </c>
    </row>
    <row r="268" spans="1:27" ht="20.149999999999999" customHeight="1" x14ac:dyDescent="0.35">
      <c r="A268" s="107" t="s">
        <v>447</v>
      </c>
      <c r="B268" s="106" t="s">
        <v>447</v>
      </c>
      <c r="C268" s="131" t="s">
        <v>49</v>
      </c>
      <c r="D268" s="115" t="s">
        <v>448</v>
      </c>
      <c r="E268" s="121" t="s">
        <v>449</v>
      </c>
      <c r="F268" s="164">
        <v>42</v>
      </c>
      <c r="G268" s="165">
        <v>1328</v>
      </c>
      <c r="H268" s="165">
        <v>1595.6200000000001</v>
      </c>
      <c r="I268" s="165">
        <v>211.07</v>
      </c>
      <c r="J268" s="165">
        <v>25</v>
      </c>
      <c r="K268" s="165">
        <v>15</v>
      </c>
      <c r="L268" s="166">
        <v>1831.69</v>
      </c>
      <c r="M268" s="164">
        <v>1582.65</v>
      </c>
      <c r="N268" s="165">
        <v>298.15999999999997</v>
      </c>
      <c r="O268" s="165">
        <v>25</v>
      </c>
      <c r="P268" s="166">
        <v>1905.81</v>
      </c>
      <c r="Q268" s="164">
        <v>45</v>
      </c>
      <c r="R268" s="165">
        <v>1418</v>
      </c>
      <c r="S268" s="165">
        <v>1690.3400000000001</v>
      </c>
      <c r="T268" s="165">
        <v>269.64</v>
      </c>
      <c r="U268" s="165">
        <v>25</v>
      </c>
      <c r="V268" s="165">
        <v>14</v>
      </c>
      <c r="W268" s="192">
        <v>1984.98</v>
      </c>
      <c r="X268" s="201">
        <f>W268-L268</f>
        <v>153.28999999999996</v>
      </c>
      <c r="Z268" s="204">
        <f>W268-P268</f>
        <v>79.170000000000073</v>
      </c>
    </row>
    <row r="269" spans="1:27" ht="20.149999999999999" customHeight="1" x14ac:dyDescent="0.35">
      <c r="A269" s="107" t="s">
        <v>483</v>
      </c>
      <c r="B269" s="106" t="s">
        <v>483</v>
      </c>
      <c r="C269" s="131" t="s">
        <v>49</v>
      </c>
      <c r="D269" s="115" t="s">
        <v>486</v>
      </c>
      <c r="E269" s="121" t="s">
        <v>454</v>
      </c>
      <c r="F269" s="164">
        <v>24</v>
      </c>
      <c r="G269" s="165">
        <v>688</v>
      </c>
      <c r="H269" s="165">
        <v>854.96</v>
      </c>
      <c r="I269" s="165">
        <v>142.54</v>
      </c>
      <c r="J269" s="165">
        <v>14</v>
      </c>
      <c r="K269" s="165">
        <v>10</v>
      </c>
      <c r="L269" s="166">
        <v>1011.5</v>
      </c>
      <c r="M269" s="164">
        <v>863.90000000000009</v>
      </c>
      <c r="N269" s="165">
        <v>183.17</v>
      </c>
      <c r="O269" s="165">
        <v>14</v>
      </c>
      <c r="P269" s="166">
        <v>1061.07</v>
      </c>
      <c r="Q269" s="164">
        <v>31</v>
      </c>
      <c r="R269" s="165">
        <v>929</v>
      </c>
      <c r="S269" s="165">
        <v>1070.8899999999999</v>
      </c>
      <c r="T269" s="165">
        <v>201.7</v>
      </c>
      <c r="U269" s="165">
        <v>14</v>
      </c>
      <c r="V269" s="165">
        <v>6</v>
      </c>
      <c r="W269" s="192">
        <v>1286.5899999999999</v>
      </c>
      <c r="X269" s="201">
        <f>W269-L269</f>
        <v>275.08999999999992</v>
      </c>
      <c r="Z269" s="204">
        <f>W269-P269</f>
        <v>225.51999999999998</v>
      </c>
    </row>
    <row r="270" spans="1:27" s="144" customFormat="1" ht="15.5" x14ac:dyDescent="0.35">
      <c r="C270" s="145"/>
      <c r="D270" s="146"/>
      <c r="E270" s="147"/>
      <c r="F270" s="189"/>
      <c r="G270" s="189"/>
      <c r="H270" s="189"/>
      <c r="I270" s="189"/>
      <c r="J270" s="189"/>
      <c r="K270" s="189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9"/>
      <c r="W270" s="197"/>
      <c r="X270" s="201"/>
      <c r="Y270" s="205"/>
      <c r="Z270" s="204"/>
      <c r="AA270" s="199"/>
    </row>
    <row r="271" spans="1:27" s="148" customFormat="1" ht="18.5" x14ac:dyDescent="0.45">
      <c r="C271" s="149"/>
      <c r="D271" s="150"/>
      <c r="E271" s="151" t="s">
        <v>647</v>
      </c>
      <c r="F271" s="190"/>
      <c r="G271" s="190"/>
      <c r="H271" s="190"/>
      <c r="I271" s="190"/>
      <c r="J271" s="190"/>
      <c r="K271" s="190"/>
      <c r="L271" s="190"/>
      <c r="M271" s="190"/>
      <c r="N271" s="190"/>
      <c r="O271" s="190"/>
      <c r="P271" s="190"/>
      <c r="Q271" s="190"/>
      <c r="R271" s="190"/>
      <c r="S271" s="190"/>
      <c r="T271" s="190"/>
      <c r="U271" s="190"/>
      <c r="V271" s="190"/>
      <c r="W271" s="198"/>
      <c r="X271" s="213">
        <f>SUM(X171:X270)</f>
        <v>1485.6899999999985</v>
      </c>
      <c r="Y271" s="213">
        <f t="shared" ref="Y271:Z271" si="4">SUM(Y171:Y270)</f>
        <v>0</v>
      </c>
      <c r="Z271" s="213">
        <f t="shared" si="4"/>
        <v>-117.71000000000242</v>
      </c>
      <c r="AA271" s="200"/>
    </row>
  </sheetData>
  <sortState xmlns:xlrd2="http://schemas.microsoft.com/office/spreadsheetml/2017/richdata2" ref="A171:AA269">
    <sortCondition ref="X171:X269"/>
  </sortState>
  <mergeCells count="7">
    <mergeCell ref="A1:T1"/>
    <mergeCell ref="X1:X3"/>
    <mergeCell ref="Z1:Z3"/>
    <mergeCell ref="A2:E2"/>
    <mergeCell ref="F2:L2"/>
    <mergeCell ref="M2:P2"/>
    <mergeCell ref="Q2:W2"/>
  </mergeCells>
  <conditionalFormatting sqref="X4:Z86 X87:Y87 X88:Z165 X167:Z269">
    <cfRule type="cellIs" dxfId="0" priority="1" operator="between">
      <formula>-600</formula>
      <formula>-201</formula>
    </cfRule>
    <cfRule type="cellIs" dxfId="1" priority="2" operator="between">
      <formula>-200</formula>
      <formula>-100</formula>
    </cfRule>
    <cfRule type="cellIs" dxfId="2" priority="3" operator="between">
      <formula>-99</formula>
      <formula>-51</formula>
    </cfRule>
    <cfRule type="cellIs" dxfId="3" priority="4" operator="between">
      <formula>-50</formula>
      <formula>-5</formula>
    </cfRule>
    <cfRule type="cellIs" dxfId="4" priority="5" operator="between">
      <formula>5</formula>
      <formula>99</formula>
    </cfRule>
    <cfRule type="cellIs" dxfId="5" priority="6" operator="between">
      <formula>100</formula>
      <formula>249</formula>
    </cfRule>
    <cfRule type="cellIs" dxfId="6" priority="7" operator="between">
      <formula>250</formula>
      <formula>500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6"/>
  <sheetViews>
    <sheetView showGridLines="0" zoomScaleNormal="100" workbookViewId="0">
      <pane ySplit="3" topLeftCell="A187" activePane="bottomLeft" state="frozen"/>
      <selection activeCell="B1" sqref="B1"/>
      <selection pane="bottomLeft" activeCell="X1" sqref="X1:X1048576"/>
    </sheetView>
  </sheetViews>
  <sheetFormatPr baseColWidth="10" defaultRowHeight="18" x14ac:dyDescent="0.4"/>
  <cols>
    <col min="1" max="1" width="3.453125" customWidth="1"/>
    <col min="2" max="3" width="1.90625" customWidth="1"/>
    <col min="4" max="4" width="13.6328125" style="83" customWidth="1"/>
    <col min="5" max="5" width="13.26953125" style="32" customWidth="1"/>
    <col min="6" max="6" width="5.08984375" customWidth="1"/>
    <col min="7" max="7" width="7.1796875" customWidth="1"/>
    <col min="8" max="8" width="7" customWidth="1"/>
    <col min="9" max="9" width="6.26953125" customWidth="1"/>
    <col min="10" max="10" width="5.26953125" customWidth="1"/>
    <col min="11" max="11" width="5.1796875" customWidth="1"/>
    <col min="12" max="12" width="7.26953125" customWidth="1"/>
    <col min="13" max="13" width="7" customWidth="1"/>
    <col min="14" max="14" width="6.453125" customWidth="1"/>
    <col min="15" max="15" width="6" customWidth="1"/>
    <col min="16" max="16" width="7.90625" customWidth="1"/>
    <col min="17" max="17" width="5.08984375" customWidth="1"/>
    <col min="18" max="18" width="7.36328125" customWidth="1"/>
    <col min="19" max="19" width="7" customWidth="1"/>
    <col min="20" max="20" width="6.26953125" customWidth="1"/>
    <col min="21" max="21" width="5.7265625" customWidth="1"/>
    <col min="22" max="22" width="5.1796875" customWidth="1"/>
    <col min="23" max="23" width="7.54296875" customWidth="1"/>
    <col min="24" max="24" width="6" style="39" customWidth="1"/>
    <col min="25" max="25" width="1.90625" style="40" customWidth="1"/>
    <col min="26" max="26" width="6.1796875" style="41" customWidth="1"/>
    <col min="27" max="27" width="5.1796875" style="35" customWidth="1"/>
    <col min="28" max="28" width="5.1796875" style="19" customWidth="1"/>
  </cols>
  <sheetData>
    <row r="1" spans="1:26" ht="42" customHeight="1" thickBot="1" x14ac:dyDescent="0.4">
      <c r="A1" s="93" t="s">
        <v>625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X1" s="94" t="s">
        <v>630</v>
      </c>
      <c r="Y1" s="36"/>
      <c r="Z1" s="97" t="s">
        <v>631</v>
      </c>
    </row>
    <row r="2" spans="1:26" ht="38.25" customHeight="1" thickBot="1" x14ac:dyDescent="0.5">
      <c r="A2" s="100"/>
      <c r="B2" s="100"/>
      <c r="C2" s="100"/>
      <c r="D2" s="100"/>
      <c r="E2" s="101"/>
      <c r="F2" s="102" t="s">
        <v>624</v>
      </c>
      <c r="G2" s="103"/>
      <c r="H2" s="103"/>
      <c r="I2" s="103"/>
      <c r="J2" s="103"/>
      <c r="K2" s="103"/>
      <c r="L2" s="103"/>
      <c r="M2" s="102" t="s">
        <v>626</v>
      </c>
      <c r="N2" s="103"/>
      <c r="O2" s="103"/>
      <c r="P2" s="104"/>
      <c r="Q2" s="102" t="s">
        <v>627</v>
      </c>
      <c r="R2" s="103"/>
      <c r="S2" s="103"/>
      <c r="T2" s="103"/>
      <c r="U2" s="103"/>
      <c r="V2" s="103"/>
      <c r="W2" s="104"/>
      <c r="X2" s="95"/>
      <c r="Y2" s="37"/>
      <c r="Z2" s="98"/>
    </row>
    <row r="3" spans="1:26" ht="64.5" customHeight="1" thickBot="1" x14ac:dyDescent="0.4">
      <c r="A3" s="6" t="s">
        <v>0</v>
      </c>
      <c r="B3" s="7" t="s">
        <v>1</v>
      </c>
      <c r="C3" s="7" t="s">
        <v>2</v>
      </c>
      <c r="D3" s="74" t="s">
        <v>3</v>
      </c>
      <c r="E3" s="84" t="s">
        <v>4</v>
      </c>
      <c r="F3" s="8" t="s">
        <v>9</v>
      </c>
      <c r="G3" s="8" t="s">
        <v>621</v>
      </c>
      <c r="H3" s="8" t="s">
        <v>5</v>
      </c>
      <c r="I3" s="8" t="s">
        <v>6</v>
      </c>
      <c r="J3" s="8" t="s">
        <v>7</v>
      </c>
      <c r="K3" s="8" t="s">
        <v>623</v>
      </c>
      <c r="L3" s="15" t="s">
        <v>8</v>
      </c>
      <c r="M3" s="8" t="s">
        <v>5</v>
      </c>
      <c r="N3" s="8" t="s">
        <v>622</v>
      </c>
      <c r="O3" s="9" t="s">
        <v>7</v>
      </c>
      <c r="P3" s="17" t="s">
        <v>8</v>
      </c>
      <c r="Q3" s="10" t="s">
        <v>9</v>
      </c>
      <c r="R3" s="8" t="s">
        <v>621</v>
      </c>
      <c r="S3" s="8" t="s">
        <v>5</v>
      </c>
      <c r="T3" s="8" t="s">
        <v>6</v>
      </c>
      <c r="U3" s="8" t="s">
        <v>7</v>
      </c>
      <c r="V3" s="8" t="s">
        <v>623</v>
      </c>
      <c r="W3" s="15" t="s">
        <v>8</v>
      </c>
      <c r="X3" s="96"/>
      <c r="Y3" s="38"/>
      <c r="Z3" s="99"/>
    </row>
    <row r="4" spans="1:26" ht="20.149999999999999" customHeight="1" x14ac:dyDescent="0.4">
      <c r="A4" s="4">
        <v>77</v>
      </c>
      <c r="B4" s="5" t="s">
        <v>217</v>
      </c>
      <c r="C4" s="5" t="s">
        <v>218</v>
      </c>
      <c r="D4" s="75" t="s">
        <v>219</v>
      </c>
      <c r="E4" s="85" t="s">
        <v>220</v>
      </c>
      <c r="F4" s="11">
        <f>VLOOKUP(B4,'[2]DHG 2023-24'!$B$2:$J$265,9,FALSE)</f>
        <v>6</v>
      </c>
      <c r="G4" s="11">
        <f>VLOOKUP(B4,'[2]DHG 2023-24'!$B$2:$K$265,10,FALSE)</f>
        <v>80</v>
      </c>
      <c r="H4" s="11">
        <f>VLOOKUP(B4,'[2]DHG 2023-24'!$B$2:$AV$265,47,FALSE)</f>
        <v>285.55</v>
      </c>
      <c r="I4" s="11">
        <f>VLOOKUP(B4,'[2]DHG 2023-24'!$B$2:$AW$265,48,FALSE)</f>
        <v>12.95</v>
      </c>
      <c r="J4" s="11">
        <f>VLOOKUP(B4,'[2]DHG 2023-24'!$B$2:$CO$265,49,FALSE)</f>
        <v>5</v>
      </c>
      <c r="K4" s="11">
        <f>VLOOKUP(B4,'[2]DHG 2023-24'!$B$2:$AK$265,36,FALSE)</f>
        <v>18</v>
      </c>
      <c r="L4" s="12">
        <f>VLOOKUP(B4,'[2]DHG 2023-24'!$B$2:$AY$265,50,FALSE)</f>
        <v>303.5</v>
      </c>
      <c r="M4" s="11">
        <f>VLOOKUP(B4,'[2]DHG 2023-24'!$B$2:$CM$265,90,FALSE)</f>
        <v>288</v>
      </c>
      <c r="N4" s="11">
        <f>VLOOKUP(B4,'[2]DHG 2023-24'!$B$2:$CN$265,91,FALSE)</f>
        <v>17.5</v>
      </c>
      <c r="O4" s="11">
        <f>VLOOKUP(B4,'[2]DHG 2023-24'!$B$2:$CO$265,92,FALSE)</f>
        <v>5</v>
      </c>
      <c r="P4" s="11">
        <f>VLOOKUP(B4,'[2]DHG 2023-24'!$B$2:$CP$265,93,FALSE)</f>
        <v>310.5</v>
      </c>
      <c r="Q4" s="11">
        <f>VLOOKUP(B4,'[1]DHG 2024-25'!$B$2:$J$265,9,FALSE)</f>
        <v>6</v>
      </c>
      <c r="R4" s="11">
        <f>VLOOKUP(B4,'[1]DHG 2024-25'!$B$2:$K$265,10,FALSE)</f>
        <v>80</v>
      </c>
      <c r="S4" s="11">
        <f>VLOOKUP(B4,'[1]DHG 2024-25'!$B$2:$AV$265,47,FALSE)</f>
        <v>286.58999999999997</v>
      </c>
      <c r="T4" s="11">
        <f>VLOOKUP(B4,'[1]DHG 2024-25'!$B$2:$AW$265,48,FALSE)</f>
        <v>11.91</v>
      </c>
      <c r="U4" s="11">
        <f>VLOOKUP(B4,'[1]DHG 2024-25'!$B$2:$AX$265,49,FALSE)</f>
        <v>5</v>
      </c>
      <c r="V4" s="11">
        <f>VLOOKUP(B4,'[1]DHG 2024-25'!$B$2:$AL$265,37,FALSE)</f>
        <v>18</v>
      </c>
      <c r="W4" s="33">
        <f>VLOOKUP(B4,'[1]DHG 2024-25'!$B$2:$AY$265,50,FALSE)</f>
        <v>303.5</v>
      </c>
      <c r="X4" s="39">
        <f t="shared" ref="X4:X6" si="0">W4-L4</f>
        <v>0</v>
      </c>
      <c r="Z4" s="41">
        <f>W4-P4</f>
        <v>-7</v>
      </c>
    </row>
    <row r="5" spans="1:26" ht="20.149999999999999" customHeight="1" x14ac:dyDescent="0.4">
      <c r="A5" s="4">
        <v>77</v>
      </c>
      <c r="B5" s="1" t="s">
        <v>10</v>
      </c>
      <c r="C5" s="1" t="s">
        <v>11</v>
      </c>
      <c r="D5" s="76" t="s">
        <v>12</v>
      </c>
      <c r="E5" s="86" t="s">
        <v>13</v>
      </c>
      <c r="F5" s="11">
        <f>VLOOKUP(B5,'[2]DHG 2023-24'!$B$2:$J$265,9,FALSE)</f>
        <v>0</v>
      </c>
      <c r="G5" s="11">
        <f>VLOOKUP(B5,'[2]DHG 2023-24'!$B$2:$K$265,10,FALSE)</f>
        <v>0</v>
      </c>
      <c r="H5" s="11">
        <f>VLOOKUP(B5,'[2]DHG 2023-24'!$B$2:$AV$265,47,FALSE)</f>
        <v>234.46</v>
      </c>
      <c r="I5" s="11">
        <f>VLOOKUP(B5,'[2]DHG 2023-24'!$B$2:$AW$265,48,FALSE)</f>
        <v>34.54</v>
      </c>
      <c r="J5" s="11">
        <f>VLOOKUP(B5,'[2]DHG 2023-24'!$B$2:$CO$265,49,FALSE)</f>
        <v>0</v>
      </c>
      <c r="K5" s="11">
        <f>VLOOKUP(B5,'[2]DHG 2023-24'!$B$2:$AK$265,36,FALSE)</f>
        <v>0</v>
      </c>
      <c r="L5" s="12">
        <f>VLOOKUP(B5,'[2]DHG 2023-24'!$B$2:$AY$265,50,FALSE)</f>
        <v>269</v>
      </c>
      <c r="M5" s="11">
        <f>VLOOKUP(B5,'[2]DHG 2023-24'!$B$2:$CM$265,90,FALSE)</f>
        <v>234.4</v>
      </c>
      <c r="N5" s="11">
        <f>VLOOKUP(B5,'[2]DHG 2023-24'!$B$2:$CN$265,91,FALSE)</f>
        <v>34.6</v>
      </c>
      <c r="O5" s="11">
        <f>VLOOKUP(B5,'[2]DHG 2023-24'!$B$2:$CO$265,92,FALSE)</f>
        <v>0</v>
      </c>
      <c r="P5" s="11">
        <f>VLOOKUP(B5,'[2]DHG 2023-24'!$B$2:$CP$265,93,FALSE)</f>
        <v>269</v>
      </c>
      <c r="Q5" s="11">
        <f>VLOOKUP(B5,'[1]DHG 2024-25'!$B$2:$J$265,9,FALSE)</f>
        <v>0</v>
      </c>
      <c r="R5" s="11">
        <f>VLOOKUP(B5,'[1]DHG 2024-25'!$B$2:$K$265,10,FALSE)</f>
        <v>0</v>
      </c>
      <c r="S5" s="11">
        <f>VLOOKUP(B5,'[1]DHG 2024-25'!$B$2:$AV$265,47,FALSE)</f>
        <v>233.53</v>
      </c>
      <c r="T5" s="11">
        <f>VLOOKUP(B5,'[1]DHG 2024-25'!$B$2:$AW$265,48,FALSE)</f>
        <v>35.47</v>
      </c>
      <c r="U5" s="11">
        <f>VLOOKUP(B5,'[1]DHG 2024-25'!$B$2:$AX$265,49,FALSE)</f>
        <v>0</v>
      </c>
      <c r="V5" s="11">
        <f>VLOOKUP(B5,'[1]DHG 2024-25'!$B$2:$AL$265,37,FALSE)</f>
        <v>0</v>
      </c>
      <c r="W5" s="33">
        <f>VLOOKUP(B5,'[1]DHG 2024-25'!$B$2:$AY$265,50,FALSE)</f>
        <v>269</v>
      </c>
      <c r="X5" s="39">
        <f t="shared" si="0"/>
        <v>0</v>
      </c>
      <c r="Z5" s="41">
        <f t="shared" ref="Z5:Z68" si="1">W5-P5</f>
        <v>0</v>
      </c>
    </row>
    <row r="6" spans="1:26" ht="20.149999999999999" customHeight="1" x14ac:dyDescent="0.4">
      <c r="A6" s="4">
        <v>77</v>
      </c>
      <c r="B6" s="1" t="s">
        <v>14</v>
      </c>
      <c r="C6" s="1" t="s">
        <v>15</v>
      </c>
      <c r="D6" s="76" t="s">
        <v>16</v>
      </c>
      <c r="E6" s="86" t="s">
        <v>17</v>
      </c>
      <c r="F6" s="11">
        <f>VLOOKUP(B6,'[2]DHG 2023-24'!$B$2:$J$265,9,FALSE)</f>
        <v>0</v>
      </c>
      <c r="G6" s="11">
        <f>VLOOKUP(B6,'[2]DHG 2023-24'!$B$2:$K$265,10,FALSE)</f>
        <v>0</v>
      </c>
      <c r="H6" s="11">
        <f>VLOOKUP(B6,'[2]DHG 2023-24'!$B$2:$AV$265,47,FALSE)</f>
        <v>198</v>
      </c>
      <c r="I6" s="11">
        <f>VLOOKUP(B6,'[2]DHG 2023-24'!$B$2:$AW$265,48,FALSE)</f>
        <v>42</v>
      </c>
      <c r="J6" s="11">
        <f>VLOOKUP(B6,'[2]DHG 2023-24'!$B$2:$CO$265,49,FALSE)</f>
        <v>0</v>
      </c>
      <c r="K6" s="11">
        <f>VLOOKUP(B6,'[2]DHG 2023-24'!$B$2:$AK$265,36,FALSE)</f>
        <v>0</v>
      </c>
      <c r="L6" s="12">
        <f>VLOOKUP(B6,'[2]DHG 2023-24'!$B$2:$AY$265,50,FALSE)</f>
        <v>240</v>
      </c>
      <c r="M6" s="11">
        <f>VLOOKUP(B6,'[2]DHG 2023-24'!$B$2:$CM$265,90,FALSE)</f>
        <v>180</v>
      </c>
      <c r="N6" s="11">
        <f>VLOOKUP(B6,'[2]DHG 2023-24'!$B$2:$CN$265,91,FALSE)</f>
        <v>40</v>
      </c>
      <c r="O6" s="11">
        <f>VLOOKUP(B6,'[2]DHG 2023-24'!$B$2:$CO$265,92,FALSE)</f>
        <v>0</v>
      </c>
      <c r="P6" s="11">
        <f>VLOOKUP(B6,'[2]DHG 2023-24'!$B$2:$CP$265,93,FALSE)</f>
        <v>220</v>
      </c>
      <c r="Q6" s="11">
        <f>VLOOKUP(B6,'[1]DHG 2024-25'!$B$2:$J$265,9,FALSE)</f>
        <v>0</v>
      </c>
      <c r="R6" s="11">
        <f>VLOOKUP(B6,'[1]DHG 2024-25'!$B$2:$K$265,10,FALSE)</f>
        <v>0</v>
      </c>
      <c r="S6" s="11">
        <f>VLOOKUP(B6,'[1]DHG 2024-25'!$B$2:$AV$265,47,FALSE)</f>
        <v>198</v>
      </c>
      <c r="T6" s="11">
        <f>VLOOKUP(B6,'[1]DHG 2024-25'!$B$2:$AW$265,48,FALSE)</f>
        <v>42</v>
      </c>
      <c r="U6" s="11">
        <f>VLOOKUP(B6,'[1]DHG 2024-25'!$B$2:$AX$265,49,FALSE)</f>
        <v>0</v>
      </c>
      <c r="V6" s="11">
        <f>VLOOKUP(B6,'[1]DHG 2024-25'!$B$2:$AL$265,37,FALSE)</f>
        <v>0</v>
      </c>
      <c r="W6" s="33">
        <f>VLOOKUP(B6,'[1]DHG 2024-25'!$B$2:$AY$265,50,FALSE)</f>
        <v>240</v>
      </c>
      <c r="X6" s="39">
        <f t="shared" si="0"/>
        <v>0</v>
      </c>
      <c r="Z6" s="41">
        <f t="shared" si="1"/>
        <v>20</v>
      </c>
    </row>
    <row r="7" spans="1:26" ht="20.149999999999999" customHeight="1" x14ac:dyDescent="0.4">
      <c r="A7" s="4"/>
      <c r="B7" s="1"/>
      <c r="C7" s="1"/>
      <c r="D7" s="76"/>
      <c r="E7" s="86"/>
      <c r="F7" s="11"/>
      <c r="G7" s="11"/>
      <c r="H7" s="11"/>
      <c r="I7" s="11"/>
      <c r="J7" s="11"/>
      <c r="K7" s="11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33"/>
    </row>
    <row r="8" spans="1:26" ht="20.149999999999999" customHeight="1" x14ac:dyDescent="0.4">
      <c r="A8" s="4">
        <v>77</v>
      </c>
      <c r="B8" s="1" t="s">
        <v>18</v>
      </c>
      <c r="C8" s="1" t="s">
        <v>19</v>
      </c>
      <c r="D8" s="76" t="s">
        <v>20</v>
      </c>
      <c r="E8" s="86" t="s">
        <v>21</v>
      </c>
      <c r="F8" s="11">
        <f>VLOOKUP(B8,'[2]DHG 2023-24'!$B$2:$J$265,9,FALSE)</f>
        <v>61</v>
      </c>
      <c r="G8" s="11">
        <f>VLOOKUP(B8,'[2]DHG 2023-24'!$B$2:$K$265,10,FALSE)</f>
        <v>1649</v>
      </c>
      <c r="H8" s="11">
        <f>VLOOKUP(B8,'[2]DHG 2023-24'!$B$2:$AV$265,47,FALSE)</f>
        <v>2286.09</v>
      </c>
      <c r="I8" s="11">
        <f>VLOOKUP(B8,'[2]DHG 2023-24'!$B$2:$AW$265,48,FALSE)</f>
        <v>338.03</v>
      </c>
      <c r="J8" s="11">
        <f>VLOOKUP(B8,'[2]DHG 2023-24'!$B$2:$CO$265,49,FALSE)</f>
        <v>33</v>
      </c>
      <c r="K8" s="11">
        <f>VLOOKUP(B8,'[2]DHG 2023-24'!$B$2:$AK$265,36,FALSE)</f>
        <v>0</v>
      </c>
      <c r="L8" s="12">
        <f>VLOOKUP(B8,'[2]DHG 2023-24'!$B$2:$AY$265,50,FALSE)</f>
        <v>2657.12</v>
      </c>
      <c r="M8" s="11">
        <f>VLOOKUP(B8,'[2]DHG 2023-24'!$B$2:$CM$265,90,FALSE)</f>
        <v>2324.7000000000003</v>
      </c>
      <c r="N8" s="11">
        <f>VLOOKUP(B8,'[2]DHG 2023-24'!$B$2:$CN$265,91,FALSE)</f>
        <v>355.42999999999995</v>
      </c>
      <c r="O8" s="11">
        <f>VLOOKUP(B8,'[2]DHG 2023-24'!$B$2:$CO$265,92,FALSE)</f>
        <v>33.5</v>
      </c>
      <c r="P8" s="11">
        <f>VLOOKUP(B8,'[2]DHG 2023-24'!$B$2:$CP$265,93,FALSE)</f>
        <v>2713.63</v>
      </c>
      <c r="Q8" s="11">
        <f>VLOOKUP(B8,'[1]DHG 2024-25'!$B$2:$J$265,9,FALSE)</f>
        <v>63</v>
      </c>
      <c r="R8" s="11">
        <f>VLOOKUP(B8,'[1]DHG 2024-25'!$B$2:$K$265,10,FALSE)</f>
        <v>1742</v>
      </c>
      <c r="S8" s="11">
        <f>VLOOKUP(B8,'[1]DHG 2024-25'!$B$2:$AV$265,47,FALSE)</f>
        <v>2362.92</v>
      </c>
      <c r="T8" s="11">
        <f>VLOOKUP(B8,'[1]DHG 2024-25'!$B$2:$AW$265,48,FALSE)</f>
        <v>351.78</v>
      </c>
      <c r="U8" s="11">
        <f>VLOOKUP(B8,'[1]DHG 2024-25'!$B$2:$AX$265,49,FALSE)</f>
        <v>33</v>
      </c>
      <c r="V8" s="11">
        <f>VLOOKUP(B8,'[1]DHG 2024-25'!$B$2:$AL$265,37,FALSE)</f>
        <v>0</v>
      </c>
      <c r="W8" s="33">
        <f>VLOOKUP(B8,'[1]DHG 2024-25'!$B$2:$AY$265,50,FALSE)</f>
        <v>2747.7</v>
      </c>
      <c r="X8" s="39">
        <f t="shared" ref="X8:X9" si="2">W8-L8</f>
        <v>90.579999999999927</v>
      </c>
      <c r="Z8" s="41">
        <f t="shared" si="1"/>
        <v>34.069999999999709</v>
      </c>
    </row>
    <row r="9" spans="1:26" ht="20.149999999999999" customHeight="1" x14ac:dyDescent="0.4">
      <c r="A9" s="4">
        <v>77</v>
      </c>
      <c r="B9" s="1" t="s">
        <v>94</v>
      </c>
      <c r="C9" s="1" t="s">
        <v>49</v>
      </c>
      <c r="D9" s="76" t="s">
        <v>95</v>
      </c>
      <c r="E9" s="86" t="s">
        <v>96</v>
      </c>
      <c r="F9" s="11">
        <f>VLOOKUP(B9,'[2]DHG 2023-24'!$B$2:$J$265,9,FALSE)</f>
        <v>31</v>
      </c>
      <c r="G9" s="11">
        <f>VLOOKUP(B9,'[2]DHG 2023-24'!$B$2:$K$265,10,FALSE)</f>
        <v>1080</v>
      </c>
      <c r="H9" s="11">
        <f>VLOOKUP(B9,'[2]DHG 2023-24'!$B$2:$AV$265,47,FALSE)</f>
        <v>1104.4299999999998</v>
      </c>
      <c r="I9" s="11">
        <f>VLOOKUP(B9,'[2]DHG 2023-24'!$B$2:$AW$265,48,FALSE)</f>
        <v>161.47999999999999</v>
      </c>
      <c r="J9" s="11">
        <f>VLOOKUP(B9,'[2]DHG 2023-24'!$B$2:$CO$265,49,FALSE)</f>
        <v>14</v>
      </c>
      <c r="K9" s="11">
        <f>VLOOKUP(B9,'[2]DHG 2023-24'!$B$2:$AK$265,36,FALSE)</f>
        <v>0</v>
      </c>
      <c r="L9" s="12">
        <f>VLOOKUP(B9,'[2]DHG 2023-24'!$B$2:$AY$265,50,FALSE)</f>
        <v>1279.9099999999999</v>
      </c>
      <c r="M9" s="11">
        <f>VLOOKUP(B9,'[2]DHG 2023-24'!$B$2:$CM$265,90,FALSE)</f>
        <v>1112.2999999999997</v>
      </c>
      <c r="N9" s="11">
        <f>VLOOKUP(B9,'[2]DHG 2023-24'!$B$2:$CN$265,91,FALSE)</f>
        <v>154.60999999999999</v>
      </c>
      <c r="O9" s="11">
        <f>VLOOKUP(B9,'[2]DHG 2023-24'!$B$2:$CO$265,92,FALSE)</f>
        <v>14</v>
      </c>
      <c r="P9" s="11">
        <f>VLOOKUP(B9,'[2]DHG 2023-24'!$B$2:$CP$265,93,FALSE)</f>
        <v>1280.9099999999999</v>
      </c>
      <c r="Q9" s="11">
        <f>VLOOKUP(B9,'[1]DHG 2024-25'!$B$2:$J$265,9,FALSE)</f>
        <v>31</v>
      </c>
      <c r="R9" s="11">
        <f>VLOOKUP(B9,'[1]DHG 2024-25'!$B$2:$K$265,10,FALSE)</f>
        <v>1080</v>
      </c>
      <c r="S9" s="11">
        <f>VLOOKUP(B9,'[1]DHG 2024-25'!$B$2:$AV$265,47,FALSE)</f>
        <v>1109.54</v>
      </c>
      <c r="T9" s="11">
        <f>VLOOKUP(B9,'[1]DHG 2024-25'!$B$2:$AW$265,48,FALSE)</f>
        <v>153.02000000000001</v>
      </c>
      <c r="U9" s="11">
        <f>VLOOKUP(B9,'[1]DHG 2024-25'!$B$2:$AX$265,49,FALSE)</f>
        <v>14</v>
      </c>
      <c r="V9" s="11">
        <f>VLOOKUP(B9,'[1]DHG 2024-25'!$B$2:$AL$265,37,FALSE)</f>
        <v>0</v>
      </c>
      <c r="W9" s="33">
        <f>VLOOKUP(B9,'[1]DHG 2024-25'!$B$2:$AY$265,50,FALSE)</f>
        <v>1276.56</v>
      </c>
      <c r="X9" s="39">
        <f t="shared" si="2"/>
        <v>-3.3499999999999091</v>
      </c>
      <c r="Z9" s="41">
        <f t="shared" si="1"/>
        <v>-4.3499999999999091</v>
      </c>
    </row>
    <row r="10" spans="1:26" ht="20.149999999999999" customHeight="1" x14ac:dyDescent="0.4">
      <c r="A10" s="4">
        <v>77</v>
      </c>
      <c r="B10" s="1" t="s">
        <v>97</v>
      </c>
      <c r="C10" s="1" t="s">
        <v>27</v>
      </c>
      <c r="D10" s="76" t="s">
        <v>98</v>
      </c>
      <c r="E10" s="86" t="s">
        <v>96</v>
      </c>
      <c r="F10" s="11">
        <f>VLOOKUP(B10,'[2]DHG 2023-24'!$B$2:$J$265,9,FALSE)</f>
        <v>9</v>
      </c>
      <c r="G10" s="11">
        <f>VLOOKUP(B10,'[2]DHG 2023-24'!$B$2:$K$265,10,FALSE)</f>
        <v>216</v>
      </c>
      <c r="H10" s="11">
        <f>VLOOKUP(B10,'[2]DHG 2023-24'!$B$2:$AV$265,47,FALSE)</f>
        <v>380.59999999999997</v>
      </c>
      <c r="I10" s="11">
        <f>VLOOKUP(B10,'[2]DHG 2023-24'!$B$2:$AW$265,48,FALSE)</f>
        <v>50.56</v>
      </c>
      <c r="J10" s="11">
        <f>VLOOKUP(B10,'[2]DHG 2023-24'!$B$2:$CO$265,49,FALSE)</f>
        <v>4</v>
      </c>
      <c r="K10" s="11">
        <f>VLOOKUP(B10,'[2]DHG 2023-24'!$B$2:$AK$265,36,FALSE)</f>
        <v>0</v>
      </c>
      <c r="L10" s="12">
        <f>VLOOKUP(B10,'[2]DHG 2023-24'!$B$2:$AY$265,50,FALSE)</f>
        <v>435.15999999999997</v>
      </c>
      <c r="M10" s="11">
        <f>VLOOKUP(B10,'[2]DHG 2023-24'!$B$2:$CM$265,90,FALSE)</f>
        <v>374.49999999999994</v>
      </c>
      <c r="N10" s="11">
        <f>VLOOKUP(B10,'[2]DHG 2023-24'!$B$2:$CN$265,91,FALSE)</f>
        <v>72.790000000000006</v>
      </c>
      <c r="O10" s="11">
        <f>VLOOKUP(B10,'[2]DHG 2023-24'!$B$2:$CO$265,92,FALSE)</f>
        <v>4</v>
      </c>
      <c r="P10" s="11">
        <f>VLOOKUP(B10,'[2]DHG 2023-24'!$B$2:$CP$265,93,FALSE)</f>
        <v>451.28999999999996</v>
      </c>
      <c r="Q10" s="11">
        <f>VLOOKUP(B10,'[1]DHG 2024-25'!$B$2:$J$265,9,FALSE)</f>
        <v>9</v>
      </c>
      <c r="R10" s="11">
        <f>VLOOKUP(B10,'[1]DHG 2024-25'!$B$2:$K$265,10,FALSE)</f>
        <v>243</v>
      </c>
      <c r="S10" s="11">
        <f>VLOOKUP(B10,'[1]DHG 2024-25'!$B$2:$AV$265,47,FALSE)</f>
        <v>398.22999999999996</v>
      </c>
      <c r="T10" s="11">
        <f>VLOOKUP(B10,'[1]DHG 2024-25'!$B$2:$AW$265,48,FALSE)</f>
        <v>49.67</v>
      </c>
      <c r="U10" s="11">
        <f>VLOOKUP(B10,'[1]DHG 2024-25'!$B$2:$AX$265,49,FALSE)</f>
        <v>4</v>
      </c>
      <c r="V10" s="11">
        <f>VLOOKUP(B10,'[1]DHG 2024-25'!$B$2:$AL$265,37,FALSE)</f>
        <v>0</v>
      </c>
      <c r="W10" s="33">
        <f>VLOOKUP(B10,'[1]DHG 2024-25'!$B$2:$AY$265,50,FALSE)</f>
        <v>451.9</v>
      </c>
      <c r="X10" s="39">
        <f>W10-L10</f>
        <v>16.740000000000009</v>
      </c>
      <c r="Z10" s="41">
        <f t="shared" si="1"/>
        <v>0.61000000000001364</v>
      </c>
    </row>
    <row r="11" spans="1:26" ht="20.149999999999999" customHeight="1" x14ac:dyDescent="0.4">
      <c r="A11" s="4">
        <v>77</v>
      </c>
      <c r="B11" s="1" t="s">
        <v>200</v>
      </c>
      <c r="C11" s="1" t="s">
        <v>30</v>
      </c>
      <c r="D11" s="76" t="s">
        <v>201</v>
      </c>
      <c r="E11" s="86" t="s">
        <v>202</v>
      </c>
      <c r="F11" s="11">
        <f>VLOOKUP(B11,'[2]DHG 2023-24'!$B$2:$J$265,9,FALSE)</f>
        <v>38</v>
      </c>
      <c r="G11" s="11">
        <f>VLOOKUP(B11,'[2]DHG 2023-24'!$B$2:$K$265,10,FALSE)</f>
        <v>1275</v>
      </c>
      <c r="H11" s="11">
        <f>VLOOKUP(B11,'[2]DHG 2023-24'!$B$2:$AV$265,47,FALSE)</f>
        <v>1373.94</v>
      </c>
      <c r="I11" s="11">
        <f>VLOOKUP(B11,'[2]DHG 2023-24'!$B$2:$AW$265,48,FALSE)</f>
        <v>209.46</v>
      </c>
      <c r="J11" s="11">
        <f>VLOOKUP(B11,'[2]DHG 2023-24'!$B$2:$CO$265,49,FALSE)</f>
        <v>16</v>
      </c>
      <c r="K11" s="11">
        <f>VLOOKUP(B11,'[2]DHG 2023-24'!$B$2:$AK$265,36,FALSE)</f>
        <v>0</v>
      </c>
      <c r="L11" s="12">
        <f>VLOOKUP(B11,'[2]DHG 2023-24'!$B$2:$AY$265,50,FALSE)</f>
        <v>1599.4</v>
      </c>
      <c r="M11" s="11">
        <f>VLOOKUP(B11,'[2]DHG 2023-24'!$B$2:$CM$265,90,FALSE)</f>
        <v>1384.75</v>
      </c>
      <c r="N11" s="11">
        <f>VLOOKUP(B11,'[2]DHG 2023-24'!$B$2:$CN$265,91,FALSE)</f>
        <v>205.05</v>
      </c>
      <c r="O11" s="11">
        <f>VLOOKUP(B11,'[2]DHG 2023-24'!$B$2:$CO$265,92,FALSE)</f>
        <v>12</v>
      </c>
      <c r="P11" s="11">
        <f>VLOOKUP(B11,'[2]DHG 2023-24'!$B$2:$CP$265,93,FALSE)</f>
        <v>1601.8000000000002</v>
      </c>
      <c r="Q11" s="11">
        <f>VLOOKUP(B11,'[1]DHG 2024-25'!$B$2:$J$265,9,FALSE)</f>
        <v>38</v>
      </c>
      <c r="R11" s="11">
        <f>VLOOKUP(B11,'[1]DHG 2024-25'!$B$2:$K$265,10,FALSE)</f>
        <v>1269</v>
      </c>
      <c r="S11" s="11">
        <f>VLOOKUP(B11,'[1]DHG 2024-25'!$B$2:$AV$265,47,FALSE)</f>
        <v>1363.81</v>
      </c>
      <c r="T11" s="11">
        <f>VLOOKUP(B11,'[1]DHG 2024-25'!$B$2:$AW$265,48,FALSE)</f>
        <v>211.51</v>
      </c>
      <c r="U11" s="11">
        <f>VLOOKUP(B11,'[1]DHG 2024-25'!$B$2:$AX$265,49,FALSE)</f>
        <v>16</v>
      </c>
      <c r="V11" s="11">
        <f>VLOOKUP(B11,'[1]DHG 2024-25'!$B$2:$AL$265,37,FALSE)</f>
        <v>0</v>
      </c>
      <c r="W11" s="33">
        <f>VLOOKUP(B11,'[1]DHG 2024-25'!$B$2:$AY$265,50,FALSE)</f>
        <v>1591.32</v>
      </c>
      <c r="X11" s="39">
        <f t="shared" ref="X11:X74" si="3">W11-L11</f>
        <v>-8.0800000000001546</v>
      </c>
      <c r="Z11" s="41">
        <f t="shared" si="1"/>
        <v>-10.480000000000246</v>
      </c>
    </row>
    <row r="12" spans="1:26" ht="20.149999999999999" customHeight="1" x14ac:dyDescent="0.4">
      <c r="A12" s="4">
        <v>77</v>
      </c>
      <c r="B12" s="1" t="s">
        <v>129</v>
      </c>
      <c r="C12" s="1" t="s">
        <v>49</v>
      </c>
      <c r="D12" s="76" t="s">
        <v>130</v>
      </c>
      <c r="E12" s="86" t="s">
        <v>131</v>
      </c>
      <c r="F12" s="11">
        <f>VLOOKUP(B12,'[2]DHG 2023-24'!$B$2:$J$265,9,FALSE)</f>
        <v>19</v>
      </c>
      <c r="G12" s="11">
        <f>VLOOKUP(B12,'[2]DHG 2023-24'!$B$2:$K$265,10,FALSE)</f>
        <v>665</v>
      </c>
      <c r="H12" s="11">
        <f>VLOOKUP(B12,'[2]DHG 2023-24'!$B$2:$AV$265,47,FALSE)</f>
        <v>658.21</v>
      </c>
      <c r="I12" s="11">
        <f>VLOOKUP(B12,'[2]DHG 2023-24'!$B$2:$AW$265,48,FALSE)</f>
        <v>109.02</v>
      </c>
      <c r="J12" s="11">
        <f>VLOOKUP(B12,'[2]DHG 2023-24'!$B$2:$CO$265,49,FALSE)</f>
        <v>12</v>
      </c>
      <c r="K12" s="11">
        <f>VLOOKUP(B12,'[2]DHG 2023-24'!$B$2:$AK$265,36,FALSE)</f>
        <v>0</v>
      </c>
      <c r="L12" s="12">
        <f>VLOOKUP(B12,'[2]DHG 2023-24'!$B$2:$AY$265,50,FALSE)</f>
        <v>779.23</v>
      </c>
      <c r="M12" s="11">
        <f>VLOOKUP(B12,'[2]DHG 2023-24'!$B$2:$CM$265,90,FALSE)</f>
        <v>668.2</v>
      </c>
      <c r="N12" s="11">
        <f>VLOOKUP(B12,'[2]DHG 2023-24'!$B$2:$CN$265,91,FALSE)</f>
        <v>103.03</v>
      </c>
      <c r="O12" s="11">
        <f>VLOOKUP(B12,'[2]DHG 2023-24'!$B$2:$CO$265,92,FALSE)</f>
        <v>18.5</v>
      </c>
      <c r="P12" s="11">
        <f>VLOOKUP(B12,'[2]DHG 2023-24'!$B$2:$CP$265,93,FALSE)</f>
        <v>789.73</v>
      </c>
      <c r="Q12" s="11">
        <f>VLOOKUP(B12,'[1]DHG 2024-25'!$B$2:$J$265,9,FALSE)</f>
        <v>20</v>
      </c>
      <c r="R12" s="11">
        <f>VLOOKUP(B12,'[1]DHG 2024-25'!$B$2:$K$265,10,FALSE)</f>
        <v>700</v>
      </c>
      <c r="S12" s="11">
        <f>VLOOKUP(B12,'[1]DHG 2024-25'!$B$2:$AV$265,47,FALSE)</f>
        <v>691.68000000000006</v>
      </c>
      <c r="T12" s="11">
        <f>VLOOKUP(B12,'[1]DHG 2024-25'!$B$2:$AW$265,48,FALSE)</f>
        <v>114.51</v>
      </c>
      <c r="U12" s="11">
        <f>VLOOKUP(B12,'[1]DHG 2024-25'!$B$2:$AX$265,49,FALSE)</f>
        <v>12</v>
      </c>
      <c r="V12" s="11">
        <f>VLOOKUP(B12,'[1]DHG 2024-25'!$B$2:$AL$265,37,FALSE)</f>
        <v>0</v>
      </c>
      <c r="W12" s="33">
        <f>VLOOKUP(B12,'[1]DHG 2024-25'!$B$2:$AY$265,50,FALSE)</f>
        <v>818.19</v>
      </c>
      <c r="X12" s="39">
        <f t="shared" si="3"/>
        <v>38.960000000000036</v>
      </c>
      <c r="Z12" s="41">
        <f t="shared" si="1"/>
        <v>28.460000000000036</v>
      </c>
    </row>
    <row r="13" spans="1:26" ht="20.149999999999999" customHeight="1" x14ac:dyDescent="0.4">
      <c r="A13" s="4">
        <v>77</v>
      </c>
      <c r="B13" s="1" t="s">
        <v>132</v>
      </c>
      <c r="C13" s="1" t="s">
        <v>27</v>
      </c>
      <c r="D13" s="76" t="s">
        <v>133</v>
      </c>
      <c r="E13" s="86" t="s">
        <v>131</v>
      </c>
      <c r="F13" s="11">
        <f>VLOOKUP(B13,'[2]DHG 2023-24'!$B$2:$J$265,9,FALSE)</f>
        <v>8</v>
      </c>
      <c r="G13" s="11">
        <f>VLOOKUP(B13,'[2]DHG 2023-24'!$B$2:$K$265,10,FALSE)</f>
        <v>192</v>
      </c>
      <c r="H13" s="11">
        <f>VLOOKUP(B13,'[2]DHG 2023-24'!$B$2:$AV$265,47,FALSE)</f>
        <v>320.45</v>
      </c>
      <c r="I13" s="11">
        <f>VLOOKUP(B13,'[2]DHG 2023-24'!$B$2:$AW$265,48,FALSE)</f>
        <v>39.56</v>
      </c>
      <c r="J13" s="11">
        <f>VLOOKUP(B13,'[2]DHG 2023-24'!$B$2:$CO$265,49,FALSE)</f>
        <v>1</v>
      </c>
      <c r="K13" s="11">
        <f>VLOOKUP(B13,'[2]DHG 2023-24'!$B$2:$AK$265,36,FALSE)</f>
        <v>0</v>
      </c>
      <c r="L13" s="12">
        <f>VLOOKUP(B13,'[2]DHG 2023-24'!$B$2:$AY$265,50,FALSE)</f>
        <v>361.01</v>
      </c>
      <c r="M13" s="11">
        <f>VLOOKUP(B13,'[2]DHG 2023-24'!$B$2:$CM$265,90,FALSE)</f>
        <v>299</v>
      </c>
      <c r="N13" s="11">
        <f>VLOOKUP(B13,'[2]DHG 2023-24'!$B$2:$CN$265,91,FALSE)</f>
        <v>60.510000000000005</v>
      </c>
      <c r="O13" s="11">
        <f>VLOOKUP(B13,'[2]DHG 2023-24'!$B$2:$CO$265,92,FALSE)</f>
        <v>1</v>
      </c>
      <c r="P13" s="11">
        <f>VLOOKUP(B13,'[2]DHG 2023-24'!$B$2:$CP$265,93,FALSE)</f>
        <v>360.51</v>
      </c>
      <c r="Q13" s="11">
        <f>VLOOKUP(B13,'[1]DHG 2024-25'!$B$2:$J$265,9,FALSE)</f>
        <v>8</v>
      </c>
      <c r="R13" s="11">
        <f>VLOOKUP(B13,'[1]DHG 2024-25'!$B$2:$K$265,10,FALSE)</f>
        <v>198</v>
      </c>
      <c r="S13" s="11">
        <f>VLOOKUP(B13,'[1]DHG 2024-25'!$B$2:$AV$265,47,FALSE)</f>
        <v>333.17999999999995</v>
      </c>
      <c r="T13" s="11">
        <f>VLOOKUP(B13,'[1]DHG 2024-25'!$B$2:$AW$265,48,FALSE)</f>
        <v>36.590000000000003</v>
      </c>
      <c r="U13" s="11">
        <f>VLOOKUP(B13,'[1]DHG 2024-25'!$B$2:$AX$265,49,FALSE)</f>
        <v>1</v>
      </c>
      <c r="V13" s="11">
        <f>VLOOKUP(B13,'[1]DHG 2024-25'!$B$2:$AL$265,37,FALSE)</f>
        <v>0</v>
      </c>
      <c r="W13" s="33">
        <f>VLOOKUP(B13,'[1]DHG 2024-25'!$B$2:$AY$265,50,FALSE)</f>
        <v>370.77</v>
      </c>
      <c r="X13" s="39">
        <f t="shared" si="3"/>
        <v>9.7599999999999909</v>
      </c>
      <c r="Z13" s="41">
        <f t="shared" si="1"/>
        <v>10.259999999999991</v>
      </c>
    </row>
    <row r="14" spans="1:26" ht="20.149999999999999" customHeight="1" x14ac:dyDescent="0.4">
      <c r="A14" s="4">
        <v>77</v>
      </c>
      <c r="B14" s="1" t="s">
        <v>22</v>
      </c>
      <c r="C14" s="1" t="s">
        <v>23</v>
      </c>
      <c r="D14" s="76" t="s">
        <v>24</v>
      </c>
      <c r="E14" s="86" t="s">
        <v>25</v>
      </c>
      <c r="F14" s="11">
        <f>VLOOKUP(B14,'[2]DHG 2023-24'!$B$2:$J$265,9,FALSE)</f>
        <v>21</v>
      </c>
      <c r="G14" s="11">
        <f>VLOOKUP(B14,'[2]DHG 2023-24'!$B$2:$K$265,10,FALSE)</f>
        <v>566</v>
      </c>
      <c r="H14" s="11">
        <f>VLOOKUP(B14,'[2]DHG 2023-24'!$B$2:$AV$265,47,FALSE)</f>
        <v>843.98</v>
      </c>
      <c r="I14" s="11">
        <f>VLOOKUP(B14,'[2]DHG 2023-24'!$B$2:$AW$265,48,FALSE)</f>
        <v>228</v>
      </c>
      <c r="J14" s="11">
        <f>VLOOKUP(B14,'[2]DHG 2023-24'!$B$2:$CO$265,49,FALSE)</f>
        <v>17</v>
      </c>
      <c r="K14" s="11">
        <f>VLOOKUP(B14,'[2]DHG 2023-24'!$B$2:$AK$265,36,FALSE)</f>
        <v>0</v>
      </c>
      <c r="L14" s="12">
        <f>VLOOKUP(B14,'[2]DHG 2023-24'!$B$2:$AY$265,50,FALSE)</f>
        <v>1088.98</v>
      </c>
      <c r="M14" s="11">
        <f>VLOOKUP(B14,'[2]DHG 2023-24'!$B$2:$CM$265,90,FALSE)</f>
        <v>880.3</v>
      </c>
      <c r="N14" s="11">
        <f>VLOOKUP(B14,'[2]DHG 2023-24'!$B$2:$CN$265,91,FALSE)</f>
        <v>177.95999999999998</v>
      </c>
      <c r="O14" s="11">
        <f>VLOOKUP(B14,'[2]DHG 2023-24'!$B$2:$CO$265,92,FALSE)</f>
        <v>15</v>
      </c>
      <c r="P14" s="11">
        <f>VLOOKUP(B14,'[2]DHG 2023-24'!$B$2:$CP$265,93,FALSE)</f>
        <v>1073.26</v>
      </c>
      <c r="Q14" s="11">
        <f>VLOOKUP(B14,'[1]DHG 2024-25'!$B$2:$J$265,9,FALSE)</f>
        <v>19</v>
      </c>
      <c r="R14" s="11">
        <f>VLOOKUP(B14,'[1]DHG 2024-25'!$B$2:$K$265,10,FALSE)</f>
        <v>532</v>
      </c>
      <c r="S14" s="11">
        <f>VLOOKUP(B14,'[1]DHG 2024-25'!$B$2:$AV$265,47,FALSE)</f>
        <v>810.75</v>
      </c>
      <c r="T14" s="11">
        <f>VLOOKUP(B14,'[1]DHG 2024-25'!$B$2:$AW$265,48,FALSE)</f>
        <v>226.53</v>
      </c>
      <c r="U14" s="11">
        <f>VLOOKUP(B14,'[1]DHG 2024-25'!$B$2:$AX$265,49,FALSE)</f>
        <v>17</v>
      </c>
      <c r="V14" s="11">
        <f>VLOOKUP(B14,'[1]DHG 2024-25'!$B$2:$AL$265,37,FALSE)</f>
        <v>0</v>
      </c>
      <c r="W14" s="33">
        <f>VLOOKUP(B14,'[1]DHG 2024-25'!$B$2:$AY$265,50,FALSE)</f>
        <v>1054.28</v>
      </c>
      <c r="X14" s="39">
        <f t="shared" si="3"/>
        <v>-34.700000000000045</v>
      </c>
      <c r="Z14" s="41">
        <f t="shared" si="1"/>
        <v>-18.980000000000018</v>
      </c>
    </row>
    <row r="15" spans="1:26" ht="20.149999999999999" customHeight="1" x14ac:dyDescent="0.4">
      <c r="A15" s="4">
        <v>77</v>
      </c>
      <c r="B15" s="1" t="s">
        <v>26</v>
      </c>
      <c r="C15" s="1" t="s">
        <v>27</v>
      </c>
      <c r="D15" s="76" t="s">
        <v>28</v>
      </c>
      <c r="E15" s="86" t="s">
        <v>25</v>
      </c>
      <c r="F15" s="11">
        <f>VLOOKUP(B15,'[2]DHG 2023-24'!$B$2:$J$265,9,FALSE)</f>
        <v>31</v>
      </c>
      <c r="G15" s="11">
        <f>VLOOKUP(B15,'[2]DHG 2023-24'!$B$2:$K$265,10,FALSE)</f>
        <v>662</v>
      </c>
      <c r="H15" s="11">
        <f>VLOOKUP(B15,'[2]DHG 2023-24'!$B$2:$AV$265,47,FALSE)</f>
        <v>1095.3400000000001</v>
      </c>
      <c r="I15" s="11">
        <f>VLOOKUP(B15,'[2]DHG 2023-24'!$B$2:$AW$265,48,FALSE)</f>
        <v>254.39</v>
      </c>
      <c r="J15" s="11">
        <f>VLOOKUP(B15,'[2]DHG 2023-24'!$B$2:$CO$265,49,FALSE)</f>
        <v>12</v>
      </c>
      <c r="K15" s="11">
        <f>VLOOKUP(B15,'[2]DHG 2023-24'!$B$2:$AK$265,36,FALSE)</f>
        <v>0</v>
      </c>
      <c r="L15" s="12">
        <f>VLOOKUP(B15,'[2]DHG 2023-24'!$B$2:$AY$265,50,FALSE)</f>
        <v>1361.73</v>
      </c>
      <c r="M15" s="11">
        <f>VLOOKUP(B15,'[2]DHG 2023-24'!$B$2:$CM$265,90,FALSE)</f>
        <v>1080.9000000000001</v>
      </c>
      <c r="N15" s="11">
        <f>VLOOKUP(B15,'[2]DHG 2023-24'!$B$2:$CN$265,91,FALSE)</f>
        <v>279.20999999999998</v>
      </c>
      <c r="O15" s="11">
        <f>VLOOKUP(B15,'[2]DHG 2023-24'!$B$2:$CO$265,92,FALSE)</f>
        <v>18</v>
      </c>
      <c r="P15" s="11">
        <f>VLOOKUP(B15,'[2]DHG 2023-24'!$B$2:$CP$265,93,FALSE)</f>
        <v>1378.1100000000001</v>
      </c>
      <c r="Q15" s="11">
        <f>VLOOKUP(B15,'[1]DHG 2024-25'!$B$2:$J$265,9,FALSE)</f>
        <v>33</v>
      </c>
      <c r="R15" s="11">
        <f>VLOOKUP(B15,'[1]DHG 2024-25'!$B$2:$K$265,10,FALSE)</f>
        <v>680</v>
      </c>
      <c r="S15" s="11">
        <f>VLOOKUP(B15,'[1]DHG 2024-25'!$B$2:$AV$265,47,FALSE)</f>
        <v>1168.8499999999999</v>
      </c>
      <c r="T15" s="11">
        <f>VLOOKUP(B15,'[1]DHG 2024-25'!$B$2:$AW$265,48,FALSE)</f>
        <v>235.44</v>
      </c>
      <c r="U15" s="11">
        <f>VLOOKUP(B15,'[1]DHG 2024-25'!$B$2:$AX$265,49,FALSE)</f>
        <v>12</v>
      </c>
      <c r="V15" s="11">
        <f>VLOOKUP(B15,'[1]DHG 2024-25'!$B$2:$AL$265,37,FALSE)</f>
        <v>0</v>
      </c>
      <c r="W15" s="33">
        <f>VLOOKUP(B15,'[1]DHG 2024-25'!$B$2:$AY$265,50,FALSE)</f>
        <v>1416.29</v>
      </c>
      <c r="X15" s="39">
        <f t="shared" si="3"/>
        <v>54.559999999999945</v>
      </c>
      <c r="Z15" s="41">
        <f t="shared" si="1"/>
        <v>38.179999999999836</v>
      </c>
    </row>
    <row r="16" spans="1:26" ht="20.149999999999999" customHeight="1" x14ac:dyDescent="0.4">
      <c r="A16" s="4">
        <v>77</v>
      </c>
      <c r="B16" s="1" t="s">
        <v>184</v>
      </c>
      <c r="C16" s="1" t="s">
        <v>49</v>
      </c>
      <c r="D16" s="76" t="s">
        <v>185</v>
      </c>
      <c r="E16" s="86" t="s">
        <v>186</v>
      </c>
      <c r="F16" s="11">
        <f>VLOOKUP(B16,'[2]DHG 2023-24'!$B$2:$J$265,9,FALSE)</f>
        <v>24</v>
      </c>
      <c r="G16" s="11">
        <f>VLOOKUP(B16,'[2]DHG 2023-24'!$B$2:$K$265,10,FALSE)</f>
        <v>775</v>
      </c>
      <c r="H16" s="11">
        <f>VLOOKUP(B16,'[2]DHG 2023-24'!$B$2:$AV$265,47,FALSE)</f>
        <v>894.62999999999988</v>
      </c>
      <c r="I16" s="11">
        <f>VLOOKUP(B16,'[2]DHG 2023-24'!$B$2:$AW$265,48,FALSE)</f>
        <v>165.7</v>
      </c>
      <c r="J16" s="11">
        <f>VLOOKUP(B16,'[2]DHG 2023-24'!$B$2:$CO$265,49,FALSE)</f>
        <v>12</v>
      </c>
      <c r="K16" s="11">
        <f>VLOOKUP(B16,'[2]DHG 2023-24'!$B$2:$AK$265,36,FALSE)</f>
        <v>0</v>
      </c>
      <c r="L16" s="12">
        <f>VLOOKUP(B16,'[2]DHG 2023-24'!$B$2:$AY$265,50,FALSE)</f>
        <v>1072.33</v>
      </c>
      <c r="M16" s="11">
        <f>VLOOKUP(B16,'[2]DHG 2023-24'!$B$2:$CM$265,90,FALSE)</f>
        <v>892.57999999999993</v>
      </c>
      <c r="N16" s="11">
        <f>VLOOKUP(B16,'[2]DHG 2023-24'!$B$2:$CN$265,91,FALSE)</f>
        <v>184.5</v>
      </c>
      <c r="O16" s="11">
        <f>VLOOKUP(B16,'[2]DHG 2023-24'!$B$2:$CO$265,92,FALSE)</f>
        <v>12.5</v>
      </c>
      <c r="P16" s="11">
        <f>VLOOKUP(B16,'[2]DHG 2023-24'!$B$2:$CP$265,93,FALSE)</f>
        <v>1089.58</v>
      </c>
      <c r="Q16" s="11">
        <f>VLOOKUP(B16,'[1]DHG 2024-25'!$B$2:$J$265,9,FALSE)</f>
        <v>24</v>
      </c>
      <c r="R16" s="11">
        <f>VLOOKUP(B16,'[1]DHG 2024-25'!$B$2:$K$265,10,FALSE)</f>
        <v>776</v>
      </c>
      <c r="S16" s="11">
        <f>VLOOKUP(B16,'[1]DHG 2024-25'!$B$2:$AV$265,47,FALSE)</f>
        <v>914.82999999999993</v>
      </c>
      <c r="T16" s="11">
        <f>VLOOKUP(B16,'[1]DHG 2024-25'!$B$2:$AW$265,48,FALSE)</f>
        <v>159.21</v>
      </c>
      <c r="U16" s="11">
        <f>VLOOKUP(B16,'[1]DHG 2024-25'!$B$2:$AX$265,49,FALSE)</f>
        <v>12</v>
      </c>
      <c r="V16" s="11">
        <f>VLOOKUP(B16,'[1]DHG 2024-25'!$B$2:$AL$265,37,FALSE)</f>
        <v>0</v>
      </c>
      <c r="W16" s="33">
        <f>VLOOKUP(B16,'[1]DHG 2024-25'!$B$2:$AY$265,50,FALSE)</f>
        <v>1086.04</v>
      </c>
      <c r="X16" s="39">
        <f t="shared" si="3"/>
        <v>13.710000000000036</v>
      </c>
      <c r="Z16" s="41">
        <f t="shared" si="1"/>
        <v>-3.5399999999999636</v>
      </c>
    </row>
    <row r="17" spans="1:26" ht="20.149999999999999" customHeight="1" x14ac:dyDescent="0.4">
      <c r="A17" s="4">
        <v>77</v>
      </c>
      <c r="B17" s="1" t="s">
        <v>187</v>
      </c>
      <c r="C17" s="1" t="s">
        <v>27</v>
      </c>
      <c r="D17" s="76" t="s">
        <v>188</v>
      </c>
      <c r="E17" s="86" t="s">
        <v>186</v>
      </c>
      <c r="F17" s="11">
        <f>VLOOKUP(B17,'[2]DHG 2023-24'!$B$2:$J$265,9,FALSE)</f>
        <v>6</v>
      </c>
      <c r="G17" s="11">
        <f>VLOOKUP(B17,'[2]DHG 2023-24'!$B$2:$K$265,10,FALSE)</f>
        <v>150</v>
      </c>
      <c r="H17" s="11">
        <f>VLOOKUP(B17,'[2]DHG 2023-24'!$B$2:$AV$265,47,FALSE)</f>
        <v>231.25</v>
      </c>
      <c r="I17" s="11">
        <f>VLOOKUP(B17,'[2]DHG 2023-24'!$B$2:$AW$265,48,FALSE)</f>
        <v>35.630000000000003</v>
      </c>
      <c r="J17" s="11">
        <f>VLOOKUP(B17,'[2]DHG 2023-24'!$B$2:$CO$265,49,FALSE)</f>
        <v>2</v>
      </c>
      <c r="K17" s="11">
        <f>VLOOKUP(B17,'[2]DHG 2023-24'!$B$2:$AK$265,36,FALSE)</f>
        <v>0</v>
      </c>
      <c r="L17" s="12">
        <f>VLOOKUP(B17,'[2]DHG 2023-24'!$B$2:$AY$265,50,FALSE)</f>
        <v>268.88</v>
      </c>
      <c r="M17" s="11">
        <f>VLOOKUP(B17,'[2]DHG 2023-24'!$B$2:$CM$265,90,FALSE)</f>
        <v>220.5</v>
      </c>
      <c r="N17" s="11">
        <f>VLOOKUP(B17,'[2]DHG 2023-24'!$B$2:$CN$265,91,FALSE)</f>
        <v>50.63</v>
      </c>
      <c r="O17" s="11">
        <f>VLOOKUP(B17,'[2]DHG 2023-24'!$B$2:$CO$265,92,FALSE)</f>
        <v>3</v>
      </c>
      <c r="P17" s="11">
        <f>VLOOKUP(B17,'[2]DHG 2023-24'!$B$2:$CP$265,93,FALSE)</f>
        <v>274.13</v>
      </c>
      <c r="Q17" s="11">
        <f>VLOOKUP(B17,'[1]DHG 2024-25'!$B$2:$J$265,9,FALSE)</f>
        <v>6</v>
      </c>
      <c r="R17" s="11">
        <f>VLOOKUP(B17,'[1]DHG 2024-25'!$B$2:$K$265,10,FALSE)</f>
        <v>162</v>
      </c>
      <c r="S17" s="11">
        <f>VLOOKUP(B17,'[1]DHG 2024-25'!$B$2:$AV$265,47,FALSE)</f>
        <v>245.53</v>
      </c>
      <c r="T17" s="11">
        <f>VLOOKUP(B17,'[1]DHG 2024-25'!$B$2:$AW$265,48,FALSE)</f>
        <v>35.909999999999997</v>
      </c>
      <c r="U17" s="11">
        <f>VLOOKUP(B17,'[1]DHG 2024-25'!$B$2:$AX$265,49,FALSE)</f>
        <v>2</v>
      </c>
      <c r="V17" s="11">
        <f>VLOOKUP(B17,'[1]DHG 2024-25'!$B$2:$AL$265,37,FALSE)</f>
        <v>0</v>
      </c>
      <c r="W17" s="33">
        <f>VLOOKUP(B17,'[1]DHG 2024-25'!$B$2:$AY$265,50,FALSE)</f>
        <v>283.44</v>
      </c>
      <c r="X17" s="39">
        <f t="shared" si="3"/>
        <v>14.560000000000002</v>
      </c>
      <c r="Z17" s="41">
        <f t="shared" si="1"/>
        <v>9.3100000000000023</v>
      </c>
    </row>
    <row r="18" spans="1:26" ht="20.149999999999999" customHeight="1" x14ac:dyDescent="0.4">
      <c r="A18" s="4">
        <v>77</v>
      </c>
      <c r="B18" s="1" t="s">
        <v>141</v>
      </c>
      <c r="C18" s="1" t="s">
        <v>30</v>
      </c>
      <c r="D18" s="76" t="s">
        <v>142</v>
      </c>
      <c r="E18" s="86" t="s">
        <v>143</v>
      </c>
      <c r="F18" s="11">
        <f>VLOOKUP(B18,'[2]DHG 2023-24'!$B$2:$J$265,9,FALSE)</f>
        <v>53</v>
      </c>
      <c r="G18" s="11">
        <f>VLOOKUP(B18,'[2]DHG 2023-24'!$B$2:$K$265,10,FALSE)</f>
        <v>1785</v>
      </c>
      <c r="H18" s="11">
        <f>VLOOKUP(B18,'[2]DHG 2023-24'!$B$2:$AV$265,47,FALSE)</f>
        <v>1915.06</v>
      </c>
      <c r="I18" s="11">
        <f>VLOOKUP(B18,'[2]DHG 2023-24'!$B$2:$AW$265,48,FALSE)</f>
        <v>337.6</v>
      </c>
      <c r="J18" s="11">
        <f>VLOOKUP(B18,'[2]DHG 2023-24'!$B$2:$CO$265,49,FALSE)</f>
        <v>25</v>
      </c>
      <c r="K18" s="11">
        <f>VLOOKUP(B18,'[2]DHG 2023-24'!$B$2:$AK$265,36,FALSE)</f>
        <v>0</v>
      </c>
      <c r="L18" s="12">
        <f>VLOOKUP(B18,'[2]DHG 2023-24'!$B$2:$AY$265,50,FALSE)</f>
        <v>2277.66</v>
      </c>
      <c r="M18" s="11">
        <f>VLOOKUP(B18,'[2]DHG 2023-24'!$B$2:$CM$265,90,FALSE)</f>
        <v>1913.57</v>
      </c>
      <c r="N18" s="11">
        <f>VLOOKUP(B18,'[2]DHG 2023-24'!$B$2:$CN$265,91,FALSE)</f>
        <v>341.59000000000003</v>
      </c>
      <c r="O18" s="11">
        <f>VLOOKUP(B18,'[2]DHG 2023-24'!$B$2:$CO$265,92,FALSE)</f>
        <v>25</v>
      </c>
      <c r="P18" s="11">
        <f>VLOOKUP(B18,'[2]DHG 2023-24'!$B$2:$CP$265,93,FALSE)</f>
        <v>2280.16</v>
      </c>
      <c r="Q18" s="11">
        <f>VLOOKUP(B18,'[1]DHG 2024-25'!$B$2:$J$265,9,FALSE)</f>
        <v>53</v>
      </c>
      <c r="R18" s="11">
        <f>VLOOKUP(B18,'[1]DHG 2024-25'!$B$2:$K$265,10,FALSE)</f>
        <v>1776</v>
      </c>
      <c r="S18" s="11">
        <f>VLOOKUP(B18,'[1]DHG 2024-25'!$B$2:$AV$265,47,FALSE)</f>
        <v>1894.6399999999999</v>
      </c>
      <c r="T18" s="11">
        <f>VLOOKUP(B18,'[1]DHG 2024-25'!$B$2:$AW$265,48,FALSE)</f>
        <v>337.42</v>
      </c>
      <c r="U18" s="11">
        <f>VLOOKUP(B18,'[1]DHG 2024-25'!$B$2:$AX$265,49,FALSE)</f>
        <v>25</v>
      </c>
      <c r="V18" s="11">
        <f>VLOOKUP(B18,'[1]DHG 2024-25'!$B$2:$AL$265,37,FALSE)</f>
        <v>0</v>
      </c>
      <c r="W18" s="33">
        <f>VLOOKUP(B18,'[1]DHG 2024-25'!$B$2:$AY$265,50,FALSE)</f>
        <v>2257.06</v>
      </c>
      <c r="X18" s="39">
        <f t="shared" si="3"/>
        <v>-20.599999999999909</v>
      </c>
      <c r="Z18" s="41">
        <f t="shared" si="1"/>
        <v>-23.099999999999909</v>
      </c>
    </row>
    <row r="19" spans="1:26" ht="20.149999999999999" customHeight="1" x14ac:dyDescent="0.4">
      <c r="A19" s="4">
        <v>77</v>
      </c>
      <c r="B19" s="1" t="s">
        <v>155</v>
      </c>
      <c r="C19" s="1" t="s">
        <v>81</v>
      </c>
      <c r="D19" s="76" t="s">
        <v>156</v>
      </c>
      <c r="E19" s="86" t="s">
        <v>143</v>
      </c>
      <c r="F19" s="11">
        <f>VLOOKUP(B19,'[2]DHG 2023-24'!$B$2:$J$265,9,FALSE)</f>
        <v>40</v>
      </c>
      <c r="G19" s="11">
        <f>VLOOKUP(B19,'[2]DHG 2023-24'!$B$2:$K$265,10,FALSE)</f>
        <v>917</v>
      </c>
      <c r="H19" s="11">
        <f>VLOOKUP(B19,'[2]DHG 2023-24'!$B$2:$AV$265,47,FALSE)</f>
        <v>1489.43</v>
      </c>
      <c r="I19" s="11">
        <f>VLOOKUP(B19,'[2]DHG 2023-24'!$B$2:$AW$265,48,FALSE)</f>
        <v>242.6</v>
      </c>
      <c r="J19" s="11">
        <f>VLOOKUP(B19,'[2]DHG 2023-24'!$B$2:$CO$265,49,FALSE)</f>
        <v>30</v>
      </c>
      <c r="K19" s="11">
        <f>VLOOKUP(B19,'[2]DHG 2023-24'!$B$2:$AK$265,36,FALSE)</f>
        <v>6</v>
      </c>
      <c r="L19" s="12">
        <f>VLOOKUP(B19,'[2]DHG 2023-24'!$B$2:$AY$265,50,FALSE)</f>
        <v>1762.03</v>
      </c>
      <c r="M19" s="11">
        <f>VLOOKUP(B19,'[2]DHG 2023-24'!$B$2:$CM$265,90,FALSE)</f>
        <v>1511.5</v>
      </c>
      <c r="N19" s="11">
        <f>VLOOKUP(B19,'[2]DHG 2023-24'!$B$2:$CN$265,91,FALSE)</f>
        <v>266.52999999999997</v>
      </c>
      <c r="O19" s="11">
        <f>VLOOKUP(B19,'[2]DHG 2023-24'!$B$2:$CO$265,92,FALSE)</f>
        <v>30</v>
      </c>
      <c r="P19" s="11">
        <f>VLOOKUP(B19,'[2]DHG 2023-24'!$B$2:$CP$265,93,FALSE)</f>
        <v>1808.03</v>
      </c>
      <c r="Q19" s="11">
        <f>VLOOKUP(B19,'[1]DHG 2024-25'!$B$2:$J$265,9,FALSE)</f>
        <v>41</v>
      </c>
      <c r="R19" s="11">
        <f>VLOOKUP(B19,'[1]DHG 2024-25'!$B$2:$K$265,10,FALSE)</f>
        <v>939</v>
      </c>
      <c r="S19" s="11">
        <f>VLOOKUP(B19,'[1]DHG 2024-25'!$B$2:$AV$265,47,FALSE)</f>
        <v>1527.27</v>
      </c>
      <c r="T19" s="11">
        <f>VLOOKUP(B19,'[1]DHG 2024-25'!$B$2:$AW$265,48,FALSE)</f>
        <v>253.37</v>
      </c>
      <c r="U19" s="11">
        <f>VLOOKUP(B19,'[1]DHG 2024-25'!$B$2:$AX$265,49,FALSE)</f>
        <v>30</v>
      </c>
      <c r="V19" s="11">
        <f>VLOOKUP(B19,'[1]DHG 2024-25'!$B$2:$AL$265,37,FALSE)</f>
        <v>6</v>
      </c>
      <c r="W19" s="33">
        <f>VLOOKUP(B19,'[1]DHG 2024-25'!$B$2:$AY$265,50,FALSE)</f>
        <v>1810.6399999999999</v>
      </c>
      <c r="X19" s="39">
        <f t="shared" si="3"/>
        <v>48.6099999999999</v>
      </c>
      <c r="Z19" s="41">
        <f t="shared" si="1"/>
        <v>2.6099999999999</v>
      </c>
    </row>
    <row r="20" spans="1:26" ht="20.149999999999999" customHeight="1" x14ac:dyDescent="0.4">
      <c r="A20" s="4">
        <v>77</v>
      </c>
      <c r="B20" s="1" t="s">
        <v>196</v>
      </c>
      <c r="C20" s="1" t="s">
        <v>23</v>
      </c>
      <c r="D20" s="76" t="s">
        <v>197</v>
      </c>
      <c r="E20" s="86" t="s">
        <v>143</v>
      </c>
      <c r="F20" s="11">
        <f>VLOOKUP(B20,'[2]DHG 2023-24'!$B$2:$J$265,9,FALSE)</f>
        <v>34</v>
      </c>
      <c r="G20" s="11">
        <f>VLOOKUP(B20,'[2]DHG 2023-24'!$B$2:$K$265,10,FALSE)</f>
        <v>1154</v>
      </c>
      <c r="H20" s="11">
        <f>VLOOKUP(B20,'[2]DHG 2023-24'!$B$2:$AV$265,47,FALSE)</f>
        <v>1226.1399999999999</v>
      </c>
      <c r="I20" s="11">
        <f>VLOOKUP(B20,'[2]DHG 2023-24'!$B$2:$AW$265,48,FALSE)</f>
        <v>231.66</v>
      </c>
      <c r="J20" s="11">
        <f>VLOOKUP(B20,'[2]DHG 2023-24'!$B$2:$CO$265,49,FALSE)</f>
        <v>15</v>
      </c>
      <c r="K20" s="11">
        <f>VLOOKUP(B20,'[2]DHG 2023-24'!$B$2:$AK$265,36,FALSE)</f>
        <v>0</v>
      </c>
      <c r="L20" s="12">
        <f>VLOOKUP(B20,'[2]DHG 2023-24'!$B$2:$AY$265,50,FALSE)</f>
        <v>1472.8</v>
      </c>
      <c r="M20" s="11">
        <f>VLOOKUP(B20,'[2]DHG 2023-24'!$B$2:$CM$265,90,FALSE)</f>
        <v>1214.0999999999999</v>
      </c>
      <c r="N20" s="11">
        <f>VLOOKUP(B20,'[2]DHG 2023-24'!$B$2:$CN$265,91,FALSE)</f>
        <v>208.2</v>
      </c>
      <c r="O20" s="11">
        <f>VLOOKUP(B20,'[2]DHG 2023-24'!$B$2:$CO$265,92,FALSE)</f>
        <v>15</v>
      </c>
      <c r="P20" s="11">
        <f>VLOOKUP(B20,'[2]DHG 2023-24'!$B$2:$CP$265,93,FALSE)</f>
        <v>1437.3</v>
      </c>
      <c r="Q20" s="11">
        <f>VLOOKUP(B20,'[1]DHG 2024-25'!$B$2:$J$265,9,FALSE)</f>
        <v>33</v>
      </c>
      <c r="R20" s="11">
        <f>VLOOKUP(B20,'[1]DHG 2024-25'!$B$2:$K$265,10,FALSE)</f>
        <v>1104</v>
      </c>
      <c r="S20" s="11">
        <f>VLOOKUP(B20,'[1]DHG 2024-25'!$B$2:$AV$265,47,FALSE)</f>
        <v>1175.3200000000002</v>
      </c>
      <c r="T20" s="11">
        <f>VLOOKUP(B20,'[1]DHG 2024-25'!$B$2:$AW$265,48,FALSE)</f>
        <v>221.86</v>
      </c>
      <c r="U20" s="11">
        <f>VLOOKUP(B20,'[1]DHG 2024-25'!$B$2:$AX$265,49,FALSE)</f>
        <v>15</v>
      </c>
      <c r="V20" s="11">
        <f>VLOOKUP(B20,'[1]DHG 2024-25'!$B$2:$AL$265,37,FALSE)</f>
        <v>0</v>
      </c>
      <c r="W20" s="33">
        <f>VLOOKUP(B20,'[1]DHG 2024-25'!$B$2:$AY$265,50,FALSE)</f>
        <v>1412.1800000000003</v>
      </c>
      <c r="X20" s="39">
        <f t="shared" si="3"/>
        <v>-60.619999999999663</v>
      </c>
      <c r="Z20" s="41">
        <f t="shared" si="1"/>
        <v>-25.119999999999663</v>
      </c>
    </row>
    <row r="21" spans="1:26" ht="20.149999999999999" customHeight="1" x14ac:dyDescent="0.4">
      <c r="A21" s="4">
        <v>77</v>
      </c>
      <c r="B21" s="1" t="s">
        <v>198</v>
      </c>
      <c r="C21" s="1" t="s">
        <v>27</v>
      </c>
      <c r="D21" s="76" t="s">
        <v>199</v>
      </c>
      <c r="E21" s="86" t="s">
        <v>143</v>
      </c>
      <c r="F21" s="11">
        <f>VLOOKUP(B21,'[2]DHG 2023-24'!$B$2:$J$265,9,FALSE)</f>
        <v>10</v>
      </c>
      <c r="G21" s="11">
        <f>VLOOKUP(B21,'[2]DHG 2023-24'!$B$2:$K$265,10,FALSE)</f>
        <v>276</v>
      </c>
      <c r="H21" s="11">
        <f>VLOOKUP(B21,'[2]DHG 2023-24'!$B$2:$AV$265,47,FALSE)</f>
        <v>413.34000000000003</v>
      </c>
      <c r="I21" s="11">
        <f>VLOOKUP(B21,'[2]DHG 2023-24'!$B$2:$AW$265,48,FALSE)</f>
        <v>54.52</v>
      </c>
      <c r="J21" s="11">
        <f>VLOOKUP(B21,'[2]DHG 2023-24'!$B$2:$CO$265,49,FALSE)</f>
        <v>6</v>
      </c>
      <c r="K21" s="11">
        <f>VLOOKUP(B21,'[2]DHG 2023-24'!$B$2:$AK$265,36,FALSE)</f>
        <v>0</v>
      </c>
      <c r="L21" s="12">
        <f>VLOOKUP(B21,'[2]DHG 2023-24'!$B$2:$AY$265,50,FALSE)</f>
        <v>473.86</v>
      </c>
      <c r="M21" s="11">
        <f>VLOOKUP(B21,'[2]DHG 2023-24'!$B$2:$CM$265,90,FALSE)</f>
        <v>402.90000000000003</v>
      </c>
      <c r="N21" s="11">
        <f>VLOOKUP(B21,'[2]DHG 2023-24'!$B$2:$CN$265,91,FALSE)</f>
        <v>55.96</v>
      </c>
      <c r="O21" s="11">
        <f>VLOOKUP(B21,'[2]DHG 2023-24'!$B$2:$CO$265,92,FALSE)</f>
        <v>6</v>
      </c>
      <c r="P21" s="11">
        <f>VLOOKUP(B21,'[2]DHG 2023-24'!$B$2:$CP$265,93,FALSE)</f>
        <v>464.86</v>
      </c>
      <c r="Q21" s="11">
        <f>VLOOKUP(B21,'[1]DHG 2024-25'!$B$2:$J$265,9,FALSE)</f>
        <v>10</v>
      </c>
      <c r="R21" s="11">
        <f>VLOOKUP(B21,'[1]DHG 2024-25'!$B$2:$K$265,10,FALSE)</f>
        <v>276</v>
      </c>
      <c r="S21" s="11">
        <f>VLOOKUP(B21,'[1]DHG 2024-25'!$B$2:$AV$265,47,FALSE)</f>
        <v>420.02</v>
      </c>
      <c r="T21" s="11">
        <f>VLOOKUP(B21,'[1]DHG 2024-25'!$B$2:$AW$265,48,FALSE)</f>
        <v>49.03</v>
      </c>
      <c r="U21" s="11">
        <f>VLOOKUP(B21,'[1]DHG 2024-25'!$B$2:$AX$265,49,FALSE)</f>
        <v>6</v>
      </c>
      <c r="V21" s="11">
        <f>VLOOKUP(B21,'[1]DHG 2024-25'!$B$2:$AL$265,37,FALSE)</f>
        <v>0</v>
      </c>
      <c r="W21" s="33">
        <f>VLOOKUP(B21,'[1]DHG 2024-25'!$B$2:$AY$265,50,FALSE)</f>
        <v>475.04999999999995</v>
      </c>
      <c r="X21" s="39">
        <f t="shared" si="3"/>
        <v>1.1899999999999409</v>
      </c>
      <c r="Z21" s="41">
        <f t="shared" si="1"/>
        <v>10.189999999999941</v>
      </c>
    </row>
    <row r="22" spans="1:26" ht="20.149999999999999" customHeight="1" x14ac:dyDescent="0.4">
      <c r="A22" s="4">
        <v>77</v>
      </c>
      <c r="B22" s="1" t="s">
        <v>206</v>
      </c>
      <c r="C22" s="1" t="s">
        <v>59</v>
      </c>
      <c r="D22" s="76" t="s">
        <v>156</v>
      </c>
      <c r="E22" s="86" t="s">
        <v>207</v>
      </c>
      <c r="F22" s="11">
        <f>VLOOKUP(B22,'[2]DHG 2023-24'!$B$2:$J$265,9,FALSE)</f>
        <v>2</v>
      </c>
      <c r="G22" s="11">
        <f>VLOOKUP(B22,'[2]DHG 2023-24'!$B$2:$K$265,10,FALSE)</f>
        <v>70</v>
      </c>
      <c r="H22" s="11">
        <f>VLOOKUP(B22,'[2]DHG 2023-24'!$B$2:$AV$265,47,FALSE)</f>
        <v>87.31</v>
      </c>
      <c r="I22" s="11">
        <f>VLOOKUP(B22,'[2]DHG 2023-24'!$B$2:$AW$265,48,FALSE)</f>
        <v>17.190000000000001</v>
      </c>
      <c r="J22" s="11">
        <f>VLOOKUP(B22,'[2]DHG 2023-24'!$B$2:$CO$265,49,FALSE)</f>
        <v>0</v>
      </c>
      <c r="K22" s="11">
        <f>VLOOKUP(B22,'[2]DHG 2023-24'!$B$2:$AK$265,36,FALSE)</f>
        <v>0</v>
      </c>
      <c r="L22" s="12">
        <f>VLOOKUP(B22,'[2]DHG 2023-24'!$B$2:$AY$265,50,FALSE)</f>
        <v>104.5</v>
      </c>
      <c r="M22" s="11">
        <f>VLOOKUP(B22,'[2]DHG 2023-24'!$B$2:$CM$265,90,FALSE)</f>
        <v>85</v>
      </c>
      <c r="N22" s="11">
        <f>VLOOKUP(B22,'[2]DHG 2023-24'!$B$2:$CN$265,91,FALSE)</f>
        <v>19.5</v>
      </c>
      <c r="O22" s="11">
        <f>VLOOKUP(B22,'[2]DHG 2023-24'!$B$2:$CO$265,92,FALSE)</f>
        <v>0</v>
      </c>
      <c r="P22" s="11">
        <f>VLOOKUP(B22,'[2]DHG 2023-24'!$B$2:$CP$265,93,FALSE)</f>
        <v>104.5</v>
      </c>
      <c r="Q22" s="11">
        <f>VLOOKUP(B22,'[1]DHG 2024-25'!$B$2:$J$265,9,FALSE)</f>
        <v>2</v>
      </c>
      <c r="R22" s="11">
        <f>VLOOKUP(B22,'[1]DHG 2024-25'!$B$2:$K$265,10,FALSE)</f>
        <v>70</v>
      </c>
      <c r="S22" s="11">
        <f>VLOOKUP(B22,'[1]DHG 2024-25'!$B$2:$AV$265,47,FALSE)</f>
        <v>88</v>
      </c>
      <c r="T22" s="11">
        <f>VLOOKUP(B22,'[1]DHG 2024-25'!$B$2:$AW$265,48,FALSE)</f>
        <v>16.5</v>
      </c>
      <c r="U22" s="11">
        <f>VLOOKUP(B22,'[1]DHG 2024-25'!$B$2:$AX$265,49,FALSE)</f>
        <v>0</v>
      </c>
      <c r="V22" s="11">
        <f>VLOOKUP(B22,'[1]DHG 2024-25'!$B$2:$AL$265,37,FALSE)</f>
        <v>0</v>
      </c>
      <c r="W22" s="33">
        <f>VLOOKUP(B22,'[1]DHG 2024-25'!$B$2:$AY$265,50,FALSE)</f>
        <v>104.5</v>
      </c>
      <c r="X22" s="39">
        <f t="shared" si="3"/>
        <v>0</v>
      </c>
      <c r="Z22" s="41">
        <f t="shared" si="1"/>
        <v>0</v>
      </c>
    </row>
    <row r="23" spans="1:26" ht="20.149999999999999" customHeight="1" x14ac:dyDescent="0.4">
      <c r="A23" s="4">
        <v>77</v>
      </c>
      <c r="B23" s="1" t="s">
        <v>175</v>
      </c>
      <c r="C23" s="1" t="s">
        <v>81</v>
      </c>
      <c r="D23" s="76" t="s">
        <v>176</v>
      </c>
      <c r="E23" s="86" t="s">
        <v>177</v>
      </c>
      <c r="F23" s="11">
        <f>VLOOKUP(B23,'[2]DHG 2023-24'!$B$2:$J$265,9,FALSE)</f>
        <v>28</v>
      </c>
      <c r="G23" s="11">
        <f>VLOOKUP(B23,'[2]DHG 2023-24'!$B$2:$K$265,10,FALSE)</f>
        <v>624</v>
      </c>
      <c r="H23" s="11">
        <f>VLOOKUP(B23,'[2]DHG 2023-24'!$B$2:$AV$265,47,FALSE)</f>
        <v>1058.19</v>
      </c>
      <c r="I23" s="11">
        <f>VLOOKUP(B23,'[2]DHG 2023-24'!$B$2:$AW$265,48,FALSE)</f>
        <v>167.57</v>
      </c>
      <c r="J23" s="11">
        <f>VLOOKUP(B23,'[2]DHG 2023-24'!$B$2:$CO$265,49,FALSE)</f>
        <v>20</v>
      </c>
      <c r="K23" s="11">
        <f>VLOOKUP(B23,'[2]DHG 2023-24'!$B$2:$AK$265,36,FALSE)</f>
        <v>9</v>
      </c>
      <c r="L23" s="12">
        <f>VLOOKUP(B23,'[2]DHG 2023-24'!$B$2:$AY$265,50,FALSE)</f>
        <v>1245.76</v>
      </c>
      <c r="M23" s="11">
        <f>VLOOKUP(B23,'[2]DHG 2023-24'!$B$2:$CM$265,90,FALSE)</f>
        <v>1046</v>
      </c>
      <c r="N23" s="11">
        <f>VLOOKUP(B23,'[2]DHG 2023-24'!$B$2:$CN$265,91,FALSE)</f>
        <v>190.76</v>
      </c>
      <c r="O23" s="11">
        <f>VLOOKUP(B23,'[2]DHG 2023-24'!$B$2:$CO$265,92,FALSE)</f>
        <v>20</v>
      </c>
      <c r="P23" s="11">
        <f>VLOOKUP(B23,'[2]DHG 2023-24'!$B$2:$CP$265,93,FALSE)</f>
        <v>1256.76</v>
      </c>
      <c r="Q23" s="11">
        <f>VLOOKUP(B23,'[1]DHG 2024-25'!$B$2:$J$265,9,FALSE)</f>
        <v>28</v>
      </c>
      <c r="R23" s="11">
        <f>VLOOKUP(B23,'[1]DHG 2024-25'!$B$2:$K$265,10,FALSE)</f>
        <v>633</v>
      </c>
      <c r="S23" s="11">
        <f>VLOOKUP(B23,'[1]DHG 2024-25'!$B$2:$AV$265,47,FALSE)</f>
        <v>1093.1099999999999</v>
      </c>
      <c r="T23" s="11">
        <f>VLOOKUP(B23,'[1]DHG 2024-25'!$B$2:$AW$265,48,FALSE)</f>
        <v>188.31</v>
      </c>
      <c r="U23" s="11">
        <f>VLOOKUP(B23,'[1]DHG 2024-25'!$B$2:$AX$265,49,FALSE)</f>
        <v>20</v>
      </c>
      <c r="V23" s="11">
        <f>VLOOKUP(B23,'[1]DHG 2024-25'!$B$2:$AL$265,37,FALSE)</f>
        <v>9</v>
      </c>
      <c r="W23" s="33">
        <f>VLOOKUP(B23,'[1]DHG 2024-25'!$B$2:$AY$265,50,FALSE)</f>
        <v>1301.4199999999998</v>
      </c>
      <c r="X23" s="39">
        <f t="shared" si="3"/>
        <v>55.659999999999854</v>
      </c>
      <c r="Z23" s="41">
        <f t="shared" si="1"/>
        <v>44.659999999999854</v>
      </c>
    </row>
    <row r="24" spans="1:26" ht="20.149999999999999" customHeight="1" x14ac:dyDescent="0.4">
      <c r="A24" s="4">
        <v>77</v>
      </c>
      <c r="B24" s="1" t="s">
        <v>84</v>
      </c>
      <c r="C24" s="1" t="s">
        <v>30</v>
      </c>
      <c r="D24" s="76" t="s">
        <v>85</v>
      </c>
      <c r="E24" s="86" t="s">
        <v>83</v>
      </c>
      <c r="F24" s="11">
        <f>VLOOKUP(B24,'[2]DHG 2023-24'!$B$2:$J$265,9,FALSE)</f>
        <v>27</v>
      </c>
      <c r="G24" s="11">
        <f>VLOOKUP(B24,'[2]DHG 2023-24'!$B$2:$K$265,10,FALSE)</f>
        <v>907</v>
      </c>
      <c r="H24" s="11">
        <f>VLOOKUP(B24,'[2]DHG 2023-24'!$B$2:$AV$265,47,FALSE)</f>
        <v>982.87</v>
      </c>
      <c r="I24" s="11">
        <f>VLOOKUP(B24,'[2]DHG 2023-24'!$B$2:$AW$265,48,FALSE)</f>
        <v>143.13999999999999</v>
      </c>
      <c r="J24" s="11">
        <f>VLOOKUP(B24,'[2]DHG 2023-24'!$B$2:$CO$265,49,FALSE)</f>
        <v>11</v>
      </c>
      <c r="K24" s="11">
        <f>VLOOKUP(B24,'[2]DHG 2023-24'!$B$2:$AK$265,36,FALSE)</f>
        <v>0</v>
      </c>
      <c r="L24" s="12">
        <f>VLOOKUP(B24,'[2]DHG 2023-24'!$B$2:$AY$265,50,FALSE)</f>
        <v>1137.01</v>
      </c>
      <c r="M24" s="11">
        <f>VLOOKUP(B24,'[2]DHG 2023-24'!$B$2:$CM$265,90,FALSE)</f>
        <v>961.35</v>
      </c>
      <c r="N24" s="11">
        <f>VLOOKUP(B24,'[2]DHG 2023-24'!$B$2:$CN$265,91,FALSE)</f>
        <v>164.66</v>
      </c>
      <c r="O24" s="11">
        <f>VLOOKUP(B24,'[2]DHG 2023-24'!$B$2:$CO$265,92,FALSE)</f>
        <v>11.5</v>
      </c>
      <c r="P24" s="11">
        <f>VLOOKUP(B24,'[2]DHG 2023-24'!$B$2:$CP$265,93,FALSE)</f>
        <v>1137.51</v>
      </c>
      <c r="Q24" s="11">
        <f>VLOOKUP(B24,'[1]DHG 2024-25'!$B$2:$J$265,9,FALSE)</f>
        <v>27</v>
      </c>
      <c r="R24" s="11">
        <f>VLOOKUP(B24,'[1]DHG 2024-25'!$B$2:$K$265,10,FALSE)</f>
        <v>907</v>
      </c>
      <c r="S24" s="11">
        <f>VLOOKUP(B24,'[1]DHG 2024-25'!$B$2:$AV$265,47,FALSE)</f>
        <v>980.32</v>
      </c>
      <c r="T24" s="11">
        <f>VLOOKUP(B24,'[1]DHG 2024-25'!$B$2:$AW$265,48,FALSE)</f>
        <v>144.62</v>
      </c>
      <c r="U24" s="11">
        <f>VLOOKUP(B24,'[1]DHG 2024-25'!$B$2:$AX$265,49,FALSE)</f>
        <v>11</v>
      </c>
      <c r="V24" s="11">
        <f>VLOOKUP(B24,'[1]DHG 2024-25'!$B$2:$AL$265,37,FALSE)</f>
        <v>0</v>
      </c>
      <c r="W24" s="33">
        <f>VLOOKUP(B24,'[1]DHG 2024-25'!$B$2:$AY$265,50,FALSE)</f>
        <v>1135.94</v>
      </c>
      <c r="X24" s="39">
        <f t="shared" si="3"/>
        <v>-1.0699999999999363</v>
      </c>
      <c r="Z24" s="41">
        <f t="shared" si="1"/>
        <v>-1.5699999999999363</v>
      </c>
    </row>
    <row r="25" spans="1:26" ht="20.149999999999999" customHeight="1" x14ac:dyDescent="0.4">
      <c r="A25" s="4">
        <v>77</v>
      </c>
      <c r="B25" s="1" t="s">
        <v>80</v>
      </c>
      <c r="C25" s="1" t="s">
        <v>81</v>
      </c>
      <c r="D25" s="76" t="s">
        <v>82</v>
      </c>
      <c r="E25" s="86" t="s">
        <v>83</v>
      </c>
      <c r="F25" s="11">
        <f>VLOOKUP(B25,'[2]DHG 2023-24'!$B$2:$J$265,9,FALSE)</f>
        <v>24</v>
      </c>
      <c r="G25" s="11">
        <f>VLOOKUP(B25,'[2]DHG 2023-24'!$B$2:$K$265,10,FALSE)</f>
        <v>514</v>
      </c>
      <c r="H25" s="11">
        <f>VLOOKUP(B25,'[2]DHG 2023-24'!$B$2:$AV$265,47,FALSE)</f>
        <v>956.57999999999993</v>
      </c>
      <c r="I25" s="11">
        <f>VLOOKUP(B25,'[2]DHG 2023-24'!$B$2:$AW$265,48,FALSE)</f>
        <v>87.97</v>
      </c>
      <c r="J25" s="11">
        <f>VLOOKUP(B25,'[2]DHG 2023-24'!$B$2:$CO$265,49,FALSE)</f>
        <v>15</v>
      </c>
      <c r="K25" s="11">
        <f>VLOOKUP(B25,'[2]DHG 2023-24'!$B$2:$AK$265,36,FALSE)</f>
        <v>0</v>
      </c>
      <c r="L25" s="12">
        <f>VLOOKUP(B25,'[2]DHG 2023-24'!$B$2:$AY$265,50,FALSE)</f>
        <v>1059.55</v>
      </c>
      <c r="M25" s="11">
        <f>VLOOKUP(B25,'[2]DHG 2023-24'!$B$2:$CM$265,90,FALSE)</f>
        <v>933.99999999999989</v>
      </c>
      <c r="N25" s="11">
        <f>VLOOKUP(B25,'[2]DHG 2023-24'!$B$2:$CN$265,91,FALSE)</f>
        <v>140.80000000000001</v>
      </c>
      <c r="O25" s="11">
        <f>VLOOKUP(B25,'[2]DHG 2023-24'!$B$2:$CO$265,92,FALSE)</f>
        <v>15</v>
      </c>
      <c r="P25" s="11">
        <f>VLOOKUP(B25,'[2]DHG 2023-24'!$B$2:$CP$265,93,FALSE)</f>
        <v>1089.8</v>
      </c>
      <c r="Q25" s="11">
        <f>VLOOKUP(B25,'[1]DHG 2024-25'!$B$2:$J$265,9,FALSE)</f>
        <v>24</v>
      </c>
      <c r="R25" s="11">
        <f>VLOOKUP(B25,'[1]DHG 2024-25'!$B$2:$K$265,10,FALSE)</f>
        <v>541</v>
      </c>
      <c r="S25" s="11">
        <f>VLOOKUP(B25,'[1]DHG 2024-25'!$B$2:$AV$265,47,FALSE)</f>
        <v>966.54</v>
      </c>
      <c r="T25" s="11">
        <f>VLOOKUP(B25,'[1]DHG 2024-25'!$B$2:$AW$265,48,FALSE)</f>
        <v>123.82</v>
      </c>
      <c r="U25" s="11">
        <f>VLOOKUP(B25,'[1]DHG 2024-25'!$B$2:$AX$265,49,FALSE)</f>
        <v>15</v>
      </c>
      <c r="V25" s="11">
        <f>VLOOKUP(B25,'[1]DHG 2024-25'!$B$2:$AL$265,37,FALSE)</f>
        <v>0</v>
      </c>
      <c r="W25" s="33">
        <f>VLOOKUP(B25,'[1]DHG 2024-25'!$B$2:$AY$265,50,FALSE)</f>
        <v>1105.3599999999999</v>
      </c>
      <c r="X25" s="39">
        <f t="shared" si="3"/>
        <v>45.809999999999945</v>
      </c>
      <c r="Z25" s="41">
        <f t="shared" si="1"/>
        <v>15.559999999999945</v>
      </c>
    </row>
    <row r="26" spans="1:26" ht="20.149999999999999" customHeight="1" x14ac:dyDescent="0.4">
      <c r="A26" s="4">
        <v>77</v>
      </c>
      <c r="B26" s="1" t="s">
        <v>162</v>
      </c>
      <c r="C26" s="1" t="s">
        <v>23</v>
      </c>
      <c r="D26" s="76" t="s">
        <v>166</v>
      </c>
      <c r="E26" s="86" t="s">
        <v>165</v>
      </c>
      <c r="F26" s="11">
        <f>VLOOKUP(B26,'[2]DHG 2023-24'!$B$2:$J$265,9,FALSE)</f>
        <v>13</v>
      </c>
      <c r="G26" s="11">
        <f>VLOOKUP(B26,'[2]DHG 2023-24'!$B$2:$K$265,10,FALSE)</f>
        <v>343</v>
      </c>
      <c r="H26" s="11">
        <f>VLOOKUP(B26,'[2]DHG 2023-24'!$B$2:$AV$265,47,FALSE)</f>
        <v>656.28</v>
      </c>
      <c r="I26" s="11">
        <f>VLOOKUP(B26,'[2]DHG 2023-24'!$B$2:$AW$265,48,FALSE)</f>
        <v>134.06</v>
      </c>
      <c r="J26" s="11">
        <f>VLOOKUP(B26,'[2]DHG 2023-24'!$B$2:$CO$265,49,FALSE)</f>
        <v>13.5</v>
      </c>
      <c r="K26" s="11">
        <f>VLOOKUP(B26,'[2]DHG 2023-24'!$B$2:$AK$265,36,FALSE)</f>
        <v>0</v>
      </c>
      <c r="L26" s="12">
        <f>VLOOKUP(B26,'[2]DHG 2023-24'!$B$2:$AY$265,50,FALSE)</f>
        <v>803.83999999999992</v>
      </c>
      <c r="M26" s="11">
        <f>VLOOKUP(B26,'[2]DHG 2023-24'!$B$2:$CM$265,90,FALSE)</f>
        <v>641.79999999999995</v>
      </c>
      <c r="N26" s="11">
        <f>VLOOKUP(B26,'[2]DHG 2023-24'!$B$2:$CN$265,91,FALSE)</f>
        <v>171.96</v>
      </c>
      <c r="O26" s="11">
        <f>VLOOKUP(B26,'[2]DHG 2023-24'!$B$2:$CO$265,92,FALSE)</f>
        <v>14</v>
      </c>
      <c r="P26" s="11">
        <f>VLOOKUP(B26,'[2]DHG 2023-24'!$B$2:$CP$265,93,FALSE)</f>
        <v>827.75999999999988</v>
      </c>
      <c r="Q26" s="11">
        <f>VLOOKUP(B26,'[1]DHG 2024-25'!$B$2:$J$265,9,FALSE)</f>
        <v>19</v>
      </c>
      <c r="R26" s="11">
        <f>VLOOKUP(B26,'[1]DHG 2024-25'!$B$2:$K$265,10,FALSE)</f>
        <v>358</v>
      </c>
      <c r="S26" s="11">
        <f>VLOOKUP(B26,'[1]DHG 2024-25'!$B$2:$AV$265,47,FALSE)</f>
        <v>674</v>
      </c>
      <c r="T26" s="11">
        <f>VLOOKUP(B26,'[1]DHG 2024-25'!$B$2:$AW$265,48,FALSE)</f>
        <v>118.65</v>
      </c>
      <c r="U26" s="11">
        <f>VLOOKUP(B26,'[1]DHG 2024-25'!$B$2:$AX$265,49,FALSE)</f>
        <v>13.5</v>
      </c>
      <c r="V26" s="11">
        <f>VLOOKUP(B26,'[1]DHG 2024-25'!$B$2:$AL$265,37,FALSE)</f>
        <v>0</v>
      </c>
      <c r="W26" s="33">
        <f>VLOOKUP(B26,'[1]DHG 2024-25'!$B$2:$AY$265,50,FALSE)</f>
        <v>806.15</v>
      </c>
      <c r="X26" s="39">
        <f t="shared" si="3"/>
        <v>2.3100000000000591</v>
      </c>
      <c r="Z26" s="41">
        <f t="shared" si="1"/>
        <v>-21.6099999999999</v>
      </c>
    </row>
    <row r="27" spans="1:26" ht="20.149999999999999" customHeight="1" x14ac:dyDescent="0.4">
      <c r="A27" s="4">
        <v>77</v>
      </c>
      <c r="B27" s="1" t="s">
        <v>163</v>
      </c>
      <c r="C27" s="1" t="s">
        <v>27</v>
      </c>
      <c r="D27" s="76" t="s">
        <v>164</v>
      </c>
      <c r="E27" s="86" t="s">
        <v>165</v>
      </c>
      <c r="F27" s="11">
        <f>VLOOKUP(B27,'[2]DHG 2023-24'!$B$2:$J$265,9,FALSE)</f>
        <v>28</v>
      </c>
      <c r="G27" s="11">
        <f>VLOOKUP(B27,'[2]DHG 2023-24'!$B$2:$K$265,10,FALSE)</f>
        <v>558</v>
      </c>
      <c r="H27" s="11">
        <f>VLOOKUP(B27,'[2]DHG 2023-24'!$B$2:$AV$265,47,FALSE)</f>
        <v>998.52999999999986</v>
      </c>
      <c r="I27" s="11">
        <f>VLOOKUP(B27,'[2]DHG 2023-24'!$B$2:$AW$265,48,FALSE)</f>
        <v>184.33</v>
      </c>
      <c r="J27" s="11">
        <f>VLOOKUP(B27,'[2]DHG 2023-24'!$B$2:$CO$265,49,FALSE)</f>
        <v>11.5</v>
      </c>
      <c r="K27" s="11">
        <f>VLOOKUP(B27,'[2]DHG 2023-24'!$B$2:$AK$265,36,FALSE)</f>
        <v>0</v>
      </c>
      <c r="L27" s="12">
        <f>VLOOKUP(B27,'[2]DHG 2023-24'!$B$2:$AY$265,50,FALSE)</f>
        <v>1194.3599999999999</v>
      </c>
      <c r="M27" s="11">
        <f>VLOOKUP(B27,'[2]DHG 2023-24'!$B$2:$CM$265,90,FALSE)</f>
        <v>944.99999999999989</v>
      </c>
      <c r="N27" s="11">
        <f>VLOOKUP(B27,'[2]DHG 2023-24'!$B$2:$CN$265,91,FALSE)</f>
        <v>229.23000000000002</v>
      </c>
      <c r="O27" s="11">
        <f>VLOOKUP(B27,'[2]DHG 2023-24'!$B$2:$CO$265,92,FALSE)</f>
        <v>11</v>
      </c>
      <c r="P27" s="11">
        <f>VLOOKUP(B27,'[2]DHG 2023-24'!$B$2:$CP$265,93,FALSE)</f>
        <v>1185.2299999999998</v>
      </c>
      <c r="Q27" s="11">
        <f>VLOOKUP(B27,'[1]DHG 2024-25'!$B$2:$J$265,9,FALSE)</f>
        <v>28</v>
      </c>
      <c r="R27" s="11">
        <f>VLOOKUP(B27,'[1]DHG 2024-25'!$B$2:$K$265,10,FALSE)</f>
        <v>550</v>
      </c>
      <c r="S27" s="11">
        <f>VLOOKUP(B27,'[1]DHG 2024-25'!$B$2:$AV$265,47,FALSE)</f>
        <v>1060.21</v>
      </c>
      <c r="T27" s="11">
        <f>VLOOKUP(B27,'[1]DHG 2024-25'!$B$2:$AW$265,48,FALSE)</f>
        <v>186.26</v>
      </c>
      <c r="U27" s="11">
        <f>VLOOKUP(B27,'[1]DHG 2024-25'!$B$2:$AX$265,49,FALSE)</f>
        <v>11.5</v>
      </c>
      <c r="V27" s="11">
        <f>VLOOKUP(B27,'[1]DHG 2024-25'!$B$2:$AL$265,37,FALSE)</f>
        <v>0</v>
      </c>
      <c r="W27" s="33">
        <f>VLOOKUP(B27,'[1]DHG 2024-25'!$B$2:$AY$265,50,FALSE)</f>
        <v>1257.97</v>
      </c>
      <c r="X27" s="39">
        <f t="shared" si="3"/>
        <v>63.610000000000127</v>
      </c>
      <c r="Z27" s="41">
        <f t="shared" si="1"/>
        <v>72.740000000000236</v>
      </c>
    </row>
    <row r="28" spans="1:26" ht="20.149999999999999" customHeight="1" x14ac:dyDescent="0.4">
      <c r="A28" s="4">
        <v>77</v>
      </c>
      <c r="B28" s="1" t="s">
        <v>144</v>
      </c>
      <c r="C28" s="1" t="s">
        <v>30</v>
      </c>
      <c r="D28" s="76" t="s">
        <v>145</v>
      </c>
      <c r="E28" s="86" t="s">
        <v>146</v>
      </c>
      <c r="F28" s="11">
        <f>VLOOKUP(B28,'[2]DHG 2023-24'!$B$2:$J$265,9,FALSE)</f>
        <v>89</v>
      </c>
      <c r="G28" s="11">
        <f>VLOOKUP(B28,'[2]DHG 2023-24'!$B$2:$K$265,10,FALSE)</f>
        <v>2346</v>
      </c>
      <c r="H28" s="11">
        <f>VLOOKUP(B28,'[2]DHG 2023-24'!$B$2:$AV$265,47,FALSE)</f>
        <v>3315.97</v>
      </c>
      <c r="I28" s="11">
        <f>VLOOKUP(B28,'[2]DHG 2023-24'!$B$2:$AW$265,48,FALSE)</f>
        <v>511.43</v>
      </c>
      <c r="J28" s="11">
        <f>VLOOKUP(B28,'[2]DHG 2023-24'!$B$2:$CO$265,49,FALSE)</f>
        <v>47</v>
      </c>
      <c r="K28" s="11">
        <f>VLOOKUP(B28,'[2]DHG 2023-24'!$B$2:$AK$265,36,FALSE)</f>
        <v>0</v>
      </c>
      <c r="L28" s="12">
        <f>VLOOKUP(B28,'[2]DHG 2023-24'!$B$2:$AY$265,50,FALSE)</f>
        <v>3874.3999999999996</v>
      </c>
      <c r="M28" s="11">
        <f>VLOOKUP(B28,'[2]DHG 2023-24'!$B$2:$CM$265,90,FALSE)</f>
        <v>3336.73</v>
      </c>
      <c r="N28" s="11">
        <f>VLOOKUP(B28,'[2]DHG 2023-24'!$B$2:$CN$265,91,FALSE)</f>
        <v>520.51</v>
      </c>
      <c r="O28" s="11">
        <f>VLOOKUP(B28,'[2]DHG 2023-24'!$B$2:$CO$265,92,FALSE)</f>
        <v>47</v>
      </c>
      <c r="P28" s="11">
        <f>VLOOKUP(B28,'[2]DHG 2023-24'!$B$2:$CP$265,93,FALSE)</f>
        <v>3904.24</v>
      </c>
      <c r="Q28" s="11">
        <f>VLOOKUP(B28,'[1]DHG 2024-25'!$B$2:$J$265,9,FALSE)</f>
        <v>88</v>
      </c>
      <c r="R28" s="11">
        <f>VLOOKUP(B28,'[1]DHG 2024-25'!$B$2:$K$265,10,FALSE)</f>
        <v>2317</v>
      </c>
      <c r="S28" s="11">
        <f>VLOOKUP(B28,'[1]DHG 2024-25'!$B$2:$AV$265,47,FALSE)</f>
        <v>3253.8799999999997</v>
      </c>
      <c r="T28" s="11">
        <f>VLOOKUP(B28,'[1]DHG 2024-25'!$B$2:$AW$265,48,FALSE)</f>
        <v>505.63</v>
      </c>
      <c r="U28" s="11">
        <f>VLOOKUP(B28,'[1]DHG 2024-25'!$B$2:$AX$265,49,FALSE)</f>
        <v>47</v>
      </c>
      <c r="V28" s="11">
        <f>VLOOKUP(B28,'[1]DHG 2024-25'!$B$2:$AL$265,37,FALSE)</f>
        <v>0</v>
      </c>
      <c r="W28" s="33">
        <f>VLOOKUP(B28,'[1]DHG 2024-25'!$B$2:$AY$265,50,FALSE)</f>
        <v>3806.5099999999998</v>
      </c>
      <c r="X28" s="39">
        <f t="shared" si="3"/>
        <v>-67.889999999999873</v>
      </c>
      <c r="Z28" s="41">
        <f t="shared" si="1"/>
        <v>-97.730000000000018</v>
      </c>
    </row>
    <row r="29" spans="1:26" ht="20.149999999999999" customHeight="1" x14ac:dyDescent="0.4">
      <c r="A29" s="4">
        <v>77</v>
      </c>
      <c r="B29" s="1" t="s">
        <v>64</v>
      </c>
      <c r="C29" s="1" t="s">
        <v>23</v>
      </c>
      <c r="D29" s="76" t="s">
        <v>65</v>
      </c>
      <c r="E29" s="86" t="s">
        <v>66</v>
      </c>
      <c r="F29" s="11">
        <f>VLOOKUP(B29,'[2]DHG 2023-24'!$B$2:$J$265,9,FALSE)</f>
        <v>37</v>
      </c>
      <c r="G29" s="11">
        <f>VLOOKUP(B29,'[2]DHG 2023-24'!$B$2:$K$265,10,FALSE)</f>
        <v>1179</v>
      </c>
      <c r="H29" s="11">
        <f>VLOOKUP(B29,'[2]DHG 2023-24'!$B$2:$AV$265,47,FALSE)</f>
        <v>1331.6200000000001</v>
      </c>
      <c r="I29" s="11">
        <f>VLOOKUP(B29,'[2]DHG 2023-24'!$B$2:$AW$265,48,FALSE)</f>
        <v>229.26</v>
      </c>
      <c r="J29" s="11">
        <f>VLOOKUP(B29,'[2]DHG 2023-24'!$B$2:$CO$265,49,FALSE)</f>
        <v>17</v>
      </c>
      <c r="K29" s="11">
        <f>VLOOKUP(B29,'[2]DHG 2023-24'!$B$2:$AK$265,36,FALSE)</f>
        <v>0</v>
      </c>
      <c r="L29" s="12">
        <f>VLOOKUP(B29,'[2]DHG 2023-24'!$B$2:$AY$265,50,FALSE)</f>
        <v>1577.88</v>
      </c>
      <c r="M29" s="11">
        <f>VLOOKUP(B29,'[2]DHG 2023-24'!$B$2:$CM$265,90,FALSE)</f>
        <v>1348.0000000000002</v>
      </c>
      <c r="N29" s="11">
        <f>VLOOKUP(B29,'[2]DHG 2023-24'!$B$2:$CN$265,91,FALSE)</f>
        <v>250.48</v>
      </c>
      <c r="O29" s="11">
        <f>VLOOKUP(B29,'[2]DHG 2023-24'!$B$2:$CO$265,92,FALSE)</f>
        <v>22.5</v>
      </c>
      <c r="P29" s="11">
        <f>VLOOKUP(B29,'[2]DHG 2023-24'!$B$2:$CP$265,93,FALSE)</f>
        <v>1620.98</v>
      </c>
      <c r="Q29" s="11">
        <f>VLOOKUP(B29,'[1]DHG 2024-25'!$B$2:$J$265,9,FALSE)</f>
        <v>42</v>
      </c>
      <c r="R29" s="11">
        <f>VLOOKUP(B29,'[1]DHG 2024-25'!$B$2:$K$265,10,FALSE)</f>
        <v>1314</v>
      </c>
      <c r="S29" s="11">
        <f>VLOOKUP(B29,'[1]DHG 2024-25'!$B$2:$AV$265,47,FALSE)</f>
        <v>1488.98</v>
      </c>
      <c r="T29" s="11">
        <f>VLOOKUP(B29,'[1]DHG 2024-25'!$B$2:$AW$265,48,FALSE)</f>
        <v>244.46</v>
      </c>
      <c r="U29" s="11">
        <f>VLOOKUP(B29,'[1]DHG 2024-25'!$B$2:$AX$265,49,FALSE)</f>
        <v>17</v>
      </c>
      <c r="V29" s="11">
        <f>VLOOKUP(B29,'[1]DHG 2024-25'!$B$2:$AL$265,37,FALSE)</f>
        <v>0</v>
      </c>
      <c r="W29" s="33">
        <f>VLOOKUP(B29,'[1]DHG 2024-25'!$B$2:$AY$265,50,FALSE)</f>
        <v>1750.44</v>
      </c>
      <c r="X29" s="39">
        <f t="shared" si="3"/>
        <v>172.55999999999995</v>
      </c>
      <c r="Z29" s="41">
        <f t="shared" si="1"/>
        <v>129.46000000000004</v>
      </c>
    </row>
    <row r="30" spans="1:26" ht="20.149999999999999" customHeight="1" x14ac:dyDescent="0.4">
      <c r="A30" s="4">
        <v>77</v>
      </c>
      <c r="B30" s="1" t="s">
        <v>67</v>
      </c>
      <c r="C30" s="1" t="s">
        <v>27</v>
      </c>
      <c r="D30" s="76" t="s">
        <v>68</v>
      </c>
      <c r="E30" s="86" t="s">
        <v>66</v>
      </c>
      <c r="F30" s="11">
        <f>VLOOKUP(B30,'[2]DHG 2023-24'!$B$2:$J$265,9,FALSE)</f>
        <v>32</v>
      </c>
      <c r="G30" s="11">
        <f>VLOOKUP(B30,'[2]DHG 2023-24'!$B$2:$K$265,10,FALSE)</f>
        <v>710</v>
      </c>
      <c r="H30" s="11">
        <f>VLOOKUP(B30,'[2]DHG 2023-24'!$B$2:$AV$265,47,FALSE)</f>
        <v>1190.5700000000002</v>
      </c>
      <c r="I30" s="11">
        <f>VLOOKUP(B30,'[2]DHG 2023-24'!$B$2:$AW$265,48,FALSE)</f>
        <v>210.96</v>
      </c>
      <c r="J30" s="11">
        <f>VLOOKUP(B30,'[2]DHG 2023-24'!$B$2:$CO$265,49,FALSE)</f>
        <v>18</v>
      </c>
      <c r="K30" s="11">
        <f>VLOOKUP(B30,'[2]DHG 2023-24'!$B$2:$AK$265,36,FALSE)</f>
        <v>0</v>
      </c>
      <c r="L30" s="12">
        <f>VLOOKUP(B30,'[2]DHG 2023-24'!$B$2:$AY$265,50,FALSE)</f>
        <v>1419.5300000000002</v>
      </c>
      <c r="M30" s="11">
        <f>VLOOKUP(B30,'[2]DHG 2023-24'!$B$2:$CM$265,90,FALSE)</f>
        <v>1204.5000000000002</v>
      </c>
      <c r="N30" s="11">
        <f>VLOOKUP(B30,'[2]DHG 2023-24'!$B$2:$CN$265,91,FALSE)</f>
        <v>214.03</v>
      </c>
      <c r="O30" s="11">
        <f>VLOOKUP(B30,'[2]DHG 2023-24'!$B$2:$CO$265,92,FALSE)</f>
        <v>20.5</v>
      </c>
      <c r="P30" s="11">
        <f>VLOOKUP(B30,'[2]DHG 2023-24'!$B$2:$CP$265,93,FALSE)</f>
        <v>1439.0300000000002</v>
      </c>
      <c r="Q30" s="11">
        <f>VLOOKUP(B30,'[1]DHG 2024-25'!$B$2:$J$265,9,FALSE)</f>
        <v>33</v>
      </c>
      <c r="R30" s="11">
        <f>VLOOKUP(B30,'[1]DHG 2024-25'!$B$2:$K$265,10,FALSE)</f>
        <v>740</v>
      </c>
      <c r="S30" s="11">
        <f>VLOOKUP(B30,'[1]DHG 2024-25'!$B$2:$AV$265,47,FALSE)</f>
        <v>1250.6199999999999</v>
      </c>
      <c r="T30" s="11">
        <f>VLOOKUP(B30,'[1]DHG 2024-25'!$B$2:$AW$265,48,FALSE)</f>
        <v>216.81</v>
      </c>
      <c r="U30" s="11">
        <f>VLOOKUP(B30,'[1]DHG 2024-25'!$B$2:$AX$265,49,FALSE)</f>
        <v>18</v>
      </c>
      <c r="V30" s="11">
        <f>VLOOKUP(B30,'[1]DHG 2024-25'!$B$2:$AL$265,37,FALSE)</f>
        <v>0</v>
      </c>
      <c r="W30" s="33">
        <f>VLOOKUP(B30,'[1]DHG 2024-25'!$B$2:$AY$265,50,FALSE)</f>
        <v>1485.4299999999998</v>
      </c>
      <c r="X30" s="39">
        <f t="shared" si="3"/>
        <v>65.899999999999636</v>
      </c>
      <c r="Z30" s="41">
        <f t="shared" si="1"/>
        <v>46.399999999999636</v>
      </c>
    </row>
    <row r="31" spans="1:26" ht="20.149999999999999" customHeight="1" x14ac:dyDescent="0.4">
      <c r="A31" s="4">
        <v>77</v>
      </c>
      <c r="B31" s="1" t="s">
        <v>214</v>
      </c>
      <c r="C31" s="1" t="s">
        <v>49</v>
      </c>
      <c r="D31" s="76" t="s">
        <v>215</v>
      </c>
      <c r="E31" s="86" t="s">
        <v>216</v>
      </c>
      <c r="F31" s="11">
        <f>VLOOKUP(B31,'[2]DHG 2023-24'!$B$2:$J$265,9,FALSE)</f>
        <v>23</v>
      </c>
      <c r="G31" s="11">
        <f>VLOOKUP(B31,'[2]DHG 2023-24'!$B$2:$K$265,10,FALSE)</f>
        <v>716</v>
      </c>
      <c r="H31" s="11">
        <f>VLOOKUP(B31,'[2]DHG 2023-24'!$B$2:$AV$265,47,FALSE)</f>
        <v>917.94999999999993</v>
      </c>
      <c r="I31" s="11">
        <f>VLOOKUP(B31,'[2]DHG 2023-24'!$B$2:$AW$265,48,FALSE)</f>
        <v>94.37</v>
      </c>
      <c r="J31" s="11">
        <f>VLOOKUP(B31,'[2]DHG 2023-24'!$B$2:$CO$265,49,FALSE)</f>
        <v>10</v>
      </c>
      <c r="K31" s="11">
        <f>VLOOKUP(B31,'[2]DHG 2023-24'!$B$2:$AK$265,36,FALSE)</f>
        <v>0</v>
      </c>
      <c r="L31" s="12">
        <f>VLOOKUP(B31,'[2]DHG 2023-24'!$B$2:$AY$265,50,FALSE)</f>
        <v>1022.3199999999999</v>
      </c>
      <c r="M31" s="11">
        <f>VLOOKUP(B31,'[2]DHG 2023-24'!$B$2:$CM$265,90,FALSE)</f>
        <v>914.09999999999991</v>
      </c>
      <c r="N31" s="11">
        <f>VLOOKUP(B31,'[2]DHG 2023-24'!$B$2:$CN$265,91,FALSE)</f>
        <v>123.4</v>
      </c>
      <c r="O31" s="11">
        <f>VLOOKUP(B31,'[2]DHG 2023-24'!$B$2:$CO$265,92,FALSE)</f>
        <v>10</v>
      </c>
      <c r="P31" s="11">
        <f>VLOOKUP(B31,'[2]DHG 2023-24'!$B$2:$CP$265,93,FALSE)</f>
        <v>1047.5</v>
      </c>
      <c r="Q31" s="11">
        <f>VLOOKUP(B31,'[1]DHG 2024-25'!$B$2:$J$265,9,FALSE)</f>
        <v>25</v>
      </c>
      <c r="R31" s="11">
        <f>VLOOKUP(B31,'[1]DHG 2024-25'!$B$2:$K$265,10,FALSE)</f>
        <v>761</v>
      </c>
      <c r="S31" s="11">
        <f>VLOOKUP(B31,'[1]DHG 2024-25'!$B$2:$AV$265,47,FALSE)</f>
        <v>976.34</v>
      </c>
      <c r="T31" s="11">
        <f>VLOOKUP(B31,'[1]DHG 2024-25'!$B$2:$AW$265,48,FALSE)</f>
        <v>100.09</v>
      </c>
      <c r="U31" s="11">
        <f>VLOOKUP(B31,'[1]DHG 2024-25'!$B$2:$AX$265,49,FALSE)</f>
        <v>10</v>
      </c>
      <c r="V31" s="11">
        <f>VLOOKUP(B31,'[1]DHG 2024-25'!$B$2:$AL$265,37,FALSE)</f>
        <v>0</v>
      </c>
      <c r="W31" s="33">
        <f>VLOOKUP(B31,'[1]DHG 2024-25'!$B$2:$AY$265,50,FALSE)</f>
        <v>1086.43</v>
      </c>
      <c r="X31" s="39">
        <f t="shared" si="3"/>
        <v>64.110000000000127</v>
      </c>
      <c r="Z31" s="41">
        <f t="shared" si="1"/>
        <v>38.930000000000064</v>
      </c>
    </row>
    <row r="32" spans="1:26" ht="20.149999999999999" customHeight="1" x14ac:dyDescent="0.4">
      <c r="A32" s="4">
        <v>77</v>
      </c>
      <c r="B32" s="1" t="s">
        <v>33</v>
      </c>
      <c r="C32" s="1" t="s">
        <v>34</v>
      </c>
      <c r="D32" s="76" t="s">
        <v>35</v>
      </c>
      <c r="E32" s="86" t="s">
        <v>32</v>
      </c>
      <c r="F32" s="11">
        <f>VLOOKUP(B32,'[2]DHG 2023-24'!$B$2:$J$265,9,FALSE)</f>
        <v>38</v>
      </c>
      <c r="G32" s="11">
        <f>VLOOKUP(B32,'[2]DHG 2023-24'!$B$2:$K$265,10,FALSE)</f>
        <v>1367</v>
      </c>
      <c r="H32" s="11">
        <f>VLOOKUP(B32,'[2]DHG 2023-24'!$B$2:$AV$265,47,FALSE)</f>
        <v>1321.18</v>
      </c>
      <c r="I32" s="11">
        <f>VLOOKUP(B32,'[2]DHG 2023-24'!$B$2:$AW$265,48,FALSE)</f>
        <v>240.09</v>
      </c>
      <c r="J32" s="11">
        <f>VLOOKUP(B32,'[2]DHG 2023-24'!$B$2:$CO$265,49,FALSE)</f>
        <v>15</v>
      </c>
      <c r="K32" s="11">
        <f>VLOOKUP(B32,'[2]DHG 2023-24'!$B$2:$AK$265,36,FALSE)</f>
        <v>0</v>
      </c>
      <c r="L32" s="12">
        <f>VLOOKUP(B32,'[2]DHG 2023-24'!$B$2:$AY$265,50,FALSE)</f>
        <v>1576.27</v>
      </c>
      <c r="M32" s="11">
        <f>VLOOKUP(B32,'[2]DHG 2023-24'!$B$2:$CM$265,90,FALSE)</f>
        <v>1306.7</v>
      </c>
      <c r="N32" s="11">
        <f>VLOOKUP(B32,'[2]DHG 2023-24'!$B$2:$CN$265,91,FALSE)</f>
        <v>256.57</v>
      </c>
      <c r="O32" s="11">
        <f>VLOOKUP(B32,'[2]DHG 2023-24'!$B$2:$CO$265,92,FALSE)</f>
        <v>15</v>
      </c>
      <c r="P32" s="11">
        <f>VLOOKUP(B32,'[2]DHG 2023-24'!$B$2:$CP$265,93,FALSE)</f>
        <v>1578.27</v>
      </c>
      <c r="Q32" s="11">
        <f>VLOOKUP(B32,'[1]DHG 2024-25'!$B$2:$J$265,9,FALSE)</f>
        <v>37</v>
      </c>
      <c r="R32" s="11">
        <f>VLOOKUP(B32,'[1]DHG 2024-25'!$B$2:$K$265,10,FALSE)</f>
        <v>1342</v>
      </c>
      <c r="S32" s="11">
        <f>VLOOKUP(B32,'[1]DHG 2024-25'!$B$2:$AV$265,47,FALSE)</f>
        <v>1238.8600000000001</v>
      </c>
      <c r="T32" s="11">
        <f>VLOOKUP(B32,'[1]DHG 2024-25'!$B$2:$AW$265,48,FALSE)</f>
        <v>239.17</v>
      </c>
      <c r="U32" s="11">
        <f>VLOOKUP(B32,'[1]DHG 2024-25'!$B$2:$AX$265,49,FALSE)</f>
        <v>15</v>
      </c>
      <c r="V32" s="11">
        <f>VLOOKUP(B32,'[1]DHG 2024-25'!$B$2:$AL$265,37,FALSE)</f>
        <v>0</v>
      </c>
      <c r="W32" s="33">
        <f>VLOOKUP(B32,'[1]DHG 2024-25'!$B$2:$AY$265,50,FALSE)</f>
        <v>1493.0300000000002</v>
      </c>
      <c r="X32" s="39">
        <f t="shared" si="3"/>
        <v>-83.239999999999782</v>
      </c>
      <c r="Z32" s="41">
        <f t="shared" si="1"/>
        <v>-85.239999999999782</v>
      </c>
    </row>
    <row r="33" spans="1:26" ht="20.149999999999999" customHeight="1" x14ac:dyDescent="0.4">
      <c r="A33" s="4">
        <v>77</v>
      </c>
      <c r="B33" s="1" t="s">
        <v>29</v>
      </c>
      <c r="C33" s="1" t="s">
        <v>30</v>
      </c>
      <c r="D33" s="76" t="s">
        <v>31</v>
      </c>
      <c r="E33" s="86" t="s">
        <v>32</v>
      </c>
      <c r="F33" s="11">
        <f>VLOOKUP(B33,'[2]DHG 2023-24'!$B$2:$J$265,9,FALSE)</f>
        <v>45</v>
      </c>
      <c r="G33" s="11">
        <f>VLOOKUP(B33,'[2]DHG 2023-24'!$B$2:$K$265,10,FALSE)</f>
        <v>1549</v>
      </c>
      <c r="H33" s="11">
        <f>VLOOKUP(B33,'[2]DHG 2023-24'!$B$2:$AV$265,47,FALSE)</f>
        <v>1599.46</v>
      </c>
      <c r="I33" s="11">
        <f>VLOOKUP(B33,'[2]DHG 2023-24'!$B$2:$AW$265,48,FALSE)</f>
        <v>264.39999999999998</v>
      </c>
      <c r="J33" s="11">
        <f>VLOOKUP(B33,'[2]DHG 2023-24'!$B$2:$CO$265,49,FALSE)</f>
        <v>19</v>
      </c>
      <c r="K33" s="11">
        <f>VLOOKUP(B33,'[2]DHG 2023-24'!$B$2:$AK$265,36,FALSE)</f>
        <v>0</v>
      </c>
      <c r="L33" s="12">
        <f>VLOOKUP(B33,'[2]DHG 2023-24'!$B$2:$AY$265,50,FALSE)</f>
        <v>1882.8600000000001</v>
      </c>
      <c r="M33" s="11">
        <f>VLOOKUP(B33,'[2]DHG 2023-24'!$B$2:$CM$265,90,FALSE)</f>
        <v>1619.5</v>
      </c>
      <c r="N33" s="11">
        <f>VLOOKUP(B33,'[2]DHG 2023-24'!$B$2:$CN$265,91,FALSE)</f>
        <v>264.35999999999996</v>
      </c>
      <c r="O33" s="11">
        <f>VLOOKUP(B33,'[2]DHG 2023-24'!$B$2:$CO$265,92,FALSE)</f>
        <v>19</v>
      </c>
      <c r="P33" s="11">
        <f>VLOOKUP(B33,'[2]DHG 2023-24'!$B$2:$CP$265,93,FALSE)</f>
        <v>1902.8600000000001</v>
      </c>
      <c r="Q33" s="11">
        <f>VLOOKUP(B33,'[1]DHG 2024-25'!$B$2:$J$265,9,FALSE)</f>
        <v>44</v>
      </c>
      <c r="R33" s="11">
        <f>VLOOKUP(B33,'[1]DHG 2024-25'!$B$2:$K$265,10,FALSE)</f>
        <v>1520</v>
      </c>
      <c r="S33" s="11">
        <f>VLOOKUP(B33,'[1]DHG 2024-25'!$B$2:$AV$265,47,FALSE)</f>
        <v>1562.75</v>
      </c>
      <c r="T33" s="11">
        <f>VLOOKUP(B33,'[1]DHG 2024-25'!$B$2:$AW$265,48,FALSE)</f>
        <v>263.85000000000002</v>
      </c>
      <c r="U33" s="11">
        <f>VLOOKUP(B33,'[1]DHG 2024-25'!$B$2:$AX$265,49,FALSE)</f>
        <v>19</v>
      </c>
      <c r="V33" s="11">
        <f>VLOOKUP(B33,'[1]DHG 2024-25'!$B$2:$AL$265,37,FALSE)</f>
        <v>0</v>
      </c>
      <c r="W33" s="33">
        <f>VLOOKUP(B33,'[1]DHG 2024-25'!$B$2:$AY$265,50,FALSE)</f>
        <v>1845.6</v>
      </c>
      <c r="X33" s="39">
        <f t="shared" si="3"/>
        <v>-37.260000000000218</v>
      </c>
      <c r="Z33" s="41">
        <f t="shared" si="1"/>
        <v>-57.260000000000218</v>
      </c>
    </row>
    <row r="34" spans="1:26" ht="20.149999999999999" customHeight="1" x14ac:dyDescent="0.4">
      <c r="A34" s="4">
        <v>77</v>
      </c>
      <c r="B34" s="1" t="s">
        <v>208</v>
      </c>
      <c r="C34" s="1" t="s">
        <v>49</v>
      </c>
      <c r="D34" s="76" t="s">
        <v>209</v>
      </c>
      <c r="E34" s="86" t="s">
        <v>210</v>
      </c>
      <c r="F34" s="11">
        <f>VLOOKUP(B34,'[2]DHG 2023-24'!$B$2:$J$265,9,FALSE)</f>
        <v>21</v>
      </c>
      <c r="G34" s="11">
        <f>VLOOKUP(B34,'[2]DHG 2023-24'!$B$2:$K$265,10,FALSE)</f>
        <v>714</v>
      </c>
      <c r="H34" s="11">
        <f>VLOOKUP(B34,'[2]DHG 2023-24'!$B$2:$AV$265,47,FALSE)</f>
        <v>690.29000000000008</v>
      </c>
      <c r="I34" s="11">
        <f>VLOOKUP(B34,'[2]DHG 2023-24'!$B$2:$AW$265,48,FALSE)</f>
        <v>126.8</v>
      </c>
      <c r="J34" s="11">
        <f>VLOOKUP(B34,'[2]DHG 2023-24'!$B$2:$CO$265,49,FALSE)</f>
        <v>10</v>
      </c>
      <c r="K34" s="11">
        <f>VLOOKUP(B34,'[2]DHG 2023-24'!$B$2:$AK$265,36,FALSE)</f>
        <v>0</v>
      </c>
      <c r="L34" s="12">
        <f>VLOOKUP(B34,'[2]DHG 2023-24'!$B$2:$AY$265,50,FALSE)</f>
        <v>827.09</v>
      </c>
      <c r="M34" s="11">
        <f>VLOOKUP(B34,'[2]DHG 2023-24'!$B$2:$CM$265,90,FALSE)</f>
        <v>697.1</v>
      </c>
      <c r="N34" s="11">
        <f>VLOOKUP(B34,'[2]DHG 2023-24'!$B$2:$CN$265,91,FALSE)</f>
        <v>129.27000000000001</v>
      </c>
      <c r="O34" s="11">
        <f>VLOOKUP(B34,'[2]DHG 2023-24'!$B$2:$CO$265,92,FALSE)</f>
        <v>10</v>
      </c>
      <c r="P34" s="11">
        <f>VLOOKUP(B34,'[2]DHG 2023-24'!$B$2:$CP$265,93,FALSE)</f>
        <v>836.37</v>
      </c>
      <c r="Q34" s="11">
        <f>VLOOKUP(B34,'[1]DHG 2024-25'!$B$2:$J$265,9,FALSE)</f>
        <v>20</v>
      </c>
      <c r="R34" s="11">
        <f>VLOOKUP(B34,'[1]DHG 2024-25'!$B$2:$K$265,10,FALSE)</f>
        <v>679</v>
      </c>
      <c r="S34" s="11">
        <f>VLOOKUP(B34,'[1]DHG 2024-25'!$B$2:$AV$265,47,FALSE)</f>
        <v>667.74</v>
      </c>
      <c r="T34" s="11">
        <f>VLOOKUP(B34,'[1]DHG 2024-25'!$B$2:$AW$265,48,FALSE)</f>
        <v>112.76</v>
      </c>
      <c r="U34" s="11">
        <f>VLOOKUP(B34,'[1]DHG 2024-25'!$B$2:$AX$265,49,FALSE)</f>
        <v>10</v>
      </c>
      <c r="V34" s="11">
        <f>VLOOKUP(B34,'[1]DHG 2024-25'!$B$2:$AL$265,37,FALSE)</f>
        <v>0</v>
      </c>
      <c r="W34" s="33">
        <f>VLOOKUP(B34,'[1]DHG 2024-25'!$B$2:$AY$265,50,FALSE)</f>
        <v>790.5</v>
      </c>
      <c r="X34" s="39">
        <f t="shared" si="3"/>
        <v>-36.590000000000032</v>
      </c>
      <c r="Z34" s="41">
        <f t="shared" si="1"/>
        <v>-45.870000000000005</v>
      </c>
    </row>
    <row r="35" spans="1:26" ht="20.149999999999999" customHeight="1" x14ac:dyDescent="0.4">
      <c r="A35" s="4">
        <v>77</v>
      </c>
      <c r="B35" s="1" t="s">
        <v>54</v>
      </c>
      <c r="C35" s="1" t="s">
        <v>55</v>
      </c>
      <c r="D35" s="76" t="s">
        <v>56</v>
      </c>
      <c r="E35" s="86" t="s">
        <v>57</v>
      </c>
      <c r="F35" s="11">
        <f>VLOOKUP(B35,'[2]DHG 2023-24'!$B$2:$J$265,9,FALSE)</f>
        <v>32</v>
      </c>
      <c r="G35" s="11">
        <f>VLOOKUP(B35,'[2]DHG 2023-24'!$B$2:$K$265,10,FALSE)</f>
        <v>651</v>
      </c>
      <c r="H35" s="11">
        <f>VLOOKUP(B35,'[2]DHG 2023-24'!$B$2:$AV$265,47,FALSE)</f>
        <v>1120.9099999999999</v>
      </c>
      <c r="I35" s="11">
        <f>VLOOKUP(B35,'[2]DHG 2023-24'!$B$2:$AW$265,48,FALSE)</f>
        <v>215.17</v>
      </c>
      <c r="J35" s="11">
        <f>VLOOKUP(B35,'[2]DHG 2023-24'!$B$2:$CO$265,49,FALSE)</f>
        <v>24</v>
      </c>
      <c r="K35" s="11">
        <f>VLOOKUP(B35,'[2]DHG 2023-24'!$B$2:$AK$265,36,FALSE)</f>
        <v>6</v>
      </c>
      <c r="L35" s="12">
        <f>VLOOKUP(B35,'[2]DHG 2023-24'!$B$2:$AY$265,50,FALSE)</f>
        <v>1360.08</v>
      </c>
      <c r="M35" s="11">
        <f>VLOOKUP(B35,'[2]DHG 2023-24'!$B$2:$CM$265,90,FALSE)</f>
        <v>1110.4899999999998</v>
      </c>
      <c r="N35" s="11">
        <f>VLOOKUP(B35,'[2]DHG 2023-24'!$B$2:$CN$265,91,FALSE)</f>
        <v>230.58999999999997</v>
      </c>
      <c r="O35" s="11">
        <f>VLOOKUP(B35,'[2]DHG 2023-24'!$B$2:$CO$265,92,FALSE)</f>
        <v>24</v>
      </c>
      <c r="P35" s="11">
        <f>VLOOKUP(B35,'[2]DHG 2023-24'!$B$2:$CP$265,93,FALSE)</f>
        <v>1365.08</v>
      </c>
      <c r="Q35" s="11">
        <f>VLOOKUP(B35,'[1]DHG 2024-25'!$B$2:$J$265,9,FALSE)</f>
        <v>32</v>
      </c>
      <c r="R35" s="11">
        <f>VLOOKUP(B35,'[1]DHG 2024-25'!$B$2:$K$265,10,FALSE)</f>
        <v>656</v>
      </c>
      <c r="S35" s="11">
        <f>VLOOKUP(B35,'[1]DHG 2024-25'!$B$2:$AV$265,47,FALSE)</f>
        <v>1136.7200000000003</v>
      </c>
      <c r="T35" s="11">
        <f>VLOOKUP(B35,'[1]DHG 2024-25'!$B$2:$AW$265,48,FALSE)</f>
        <v>209.99</v>
      </c>
      <c r="U35" s="11">
        <f>VLOOKUP(B35,'[1]DHG 2024-25'!$B$2:$AX$265,49,FALSE)</f>
        <v>24</v>
      </c>
      <c r="V35" s="11">
        <f>VLOOKUP(B35,'[1]DHG 2024-25'!$B$2:$AL$265,37,FALSE)</f>
        <v>6</v>
      </c>
      <c r="W35" s="33">
        <f>VLOOKUP(B35,'[1]DHG 2024-25'!$B$2:$AY$265,50,FALSE)</f>
        <v>1370.7100000000003</v>
      </c>
      <c r="X35" s="39">
        <f t="shared" si="3"/>
        <v>10.630000000000337</v>
      </c>
      <c r="Z35" s="41">
        <f t="shared" si="1"/>
        <v>5.6300000000003365</v>
      </c>
    </row>
    <row r="36" spans="1:26" ht="20.149999999999999" customHeight="1" x14ac:dyDescent="0.4">
      <c r="A36" s="4">
        <v>77</v>
      </c>
      <c r="B36" s="1" t="s">
        <v>58</v>
      </c>
      <c r="C36" s="1" t="s">
        <v>59</v>
      </c>
      <c r="D36" s="76" t="s">
        <v>60</v>
      </c>
      <c r="E36" s="86" t="s">
        <v>57</v>
      </c>
      <c r="F36" s="11">
        <f>VLOOKUP(B36,'[2]DHG 2023-24'!$B$2:$J$265,9,FALSE)</f>
        <v>3</v>
      </c>
      <c r="G36" s="11">
        <f>VLOOKUP(B36,'[2]DHG 2023-24'!$B$2:$K$265,10,FALSE)</f>
        <v>63</v>
      </c>
      <c r="H36" s="11">
        <f>VLOOKUP(B36,'[2]DHG 2023-24'!$B$2:$AV$265,47,FALSE)</f>
        <v>111.66999999999999</v>
      </c>
      <c r="I36" s="11">
        <f>VLOOKUP(B36,'[2]DHG 2023-24'!$B$2:$AW$265,48,FALSE)</f>
        <v>13.68</v>
      </c>
      <c r="J36" s="11">
        <f>VLOOKUP(B36,'[2]DHG 2023-24'!$B$2:$CO$265,49,FALSE)</f>
        <v>2</v>
      </c>
      <c r="K36" s="11">
        <f>VLOOKUP(B36,'[2]DHG 2023-24'!$B$2:$AK$265,36,FALSE)</f>
        <v>0</v>
      </c>
      <c r="L36" s="12">
        <f>VLOOKUP(B36,'[2]DHG 2023-24'!$B$2:$AY$265,50,FALSE)</f>
        <v>127.35</v>
      </c>
      <c r="M36" s="11">
        <f>VLOOKUP(B36,'[2]DHG 2023-24'!$B$2:$CM$265,90,FALSE)</f>
        <v>112.30999999999999</v>
      </c>
      <c r="N36" s="11">
        <f>VLOOKUP(B36,'[2]DHG 2023-24'!$B$2:$CN$265,91,FALSE)</f>
        <v>13.04</v>
      </c>
      <c r="O36" s="11">
        <f>VLOOKUP(B36,'[2]DHG 2023-24'!$B$2:$CO$265,92,FALSE)</f>
        <v>2</v>
      </c>
      <c r="P36" s="11">
        <f>VLOOKUP(B36,'[2]DHG 2023-24'!$B$2:$CP$265,93,FALSE)</f>
        <v>127.35</v>
      </c>
      <c r="Q36" s="11">
        <f>VLOOKUP(B36,'[1]DHG 2024-25'!$B$2:$J$265,9,FALSE)</f>
        <v>3</v>
      </c>
      <c r="R36" s="11">
        <f>VLOOKUP(B36,'[1]DHG 2024-25'!$B$2:$K$265,10,FALSE)</f>
        <v>63</v>
      </c>
      <c r="S36" s="11">
        <f>VLOOKUP(B36,'[1]DHG 2024-25'!$B$2:$AV$265,47,FALSE)</f>
        <v>118.2</v>
      </c>
      <c r="T36" s="11">
        <f>VLOOKUP(B36,'[1]DHG 2024-25'!$B$2:$AW$265,48,FALSE)</f>
        <v>11.52</v>
      </c>
      <c r="U36" s="11">
        <f>VLOOKUP(B36,'[1]DHG 2024-25'!$B$2:$AX$265,49,FALSE)</f>
        <v>2</v>
      </c>
      <c r="V36" s="11">
        <f>VLOOKUP(B36,'[1]DHG 2024-25'!$B$2:$AL$265,37,FALSE)</f>
        <v>0</v>
      </c>
      <c r="W36" s="33">
        <f>VLOOKUP(B36,'[1]DHG 2024-25'!$B$2:$AY$265,50,FALSE)</f>
        <v>131.72</v>
      </c>
      <c r="X36" s="39">
        <f t="shared" si="3"/>
        <v>4.3700000000000045</v>
      </c>
      <c r="Z36" s="41">
        <f t="shared" si="1"/>
        <v>4.3700000000000045</v>
      </c>
    </row>
    <row r="37" spans="1:26" ht="20.149999999999999" customHeight="1" x14ac:dyDescent="0.4">
      <c r="A37" s="4">
        <v>77</v>
      </c>
      <c r="B37" s="1" t="s">
        <v>157</v>
      </c>
      <c r="C37" s="1" t="s">
        <v>30</v>
      </c>
      <c r="D37" s="76" t="s">
        <v>158</v>
      </c>
      <c r="E37" s="86" t="s">
        <v>159</v>
      </c>
      <c r="F37" s="11">
        <f>VLOOKUP(B37,'[2]DHG 2023-24'!$B$2:$J$265,9,FALSE)</f>
        <v>40</v>
      </c>
      <c r="G37" s="11">
        <f>VLOOKUP(B37,'[2]DHG 2023-24'!$B$2:$K$265,10,FALSE)</f>
        <v>1280</v>
      </c>
      <c r="H37" s="11">
        <f>VLOOKUP(B37,'[2]DHG 2023-24'!$B$2:$AV$265,47,FALSE)</f>
        <v>1382.94</v>
      </c>
      <c r="I37" s="11">
        <f>VLOOKUP(B37,'[2]DHG 2023-24'!$B$2:$AW$265,48,FALSE)</f>
        <v>190.28</v>
      </c>
      <c r="J37" s="11">
        <f>VLOOKUP(B37,'[2]DHG 2023-24'!$B$2:$CO$265,49,FALSE)</f>
        <v>16</v>
      </c>
      <c r="K37" s="11">
        <f>VLOOKUP(B37,'[2]DHG 2023-24'!$B$2:$AK$265,36,FALSE)</f>
        <v>0</v>
      </c>
      <c r="L37" s="12">
        <f>VLOOKUP(B37,'[2]DHG 2023-24'!$B$2:$AY$265,50,FALSE)</f>
        <v>1589.22</v>
      </c>
      <c r="M37" s="11">
        <f>VLOOKUP(B37,'[2]DHG 2023-24'!$B$2:$CM$265,90,FALSE)</f>
        <v>1427.75</v>
      </c>
      <c r="N37" s="11">
        <f>VLOOKUP(B37,'[2]DHG 2023-24'!$B$2:$CN$265,91,FALSE)</f>
        <v>155.62</v>
      </c>
      <c r="O37" s="11">
        <f>VLOOKUP(B37,'[2]DHG 2023-24'!$B$2:$CO$265,92,FALSE)</f>
        <v>16</v>
      </c>
      <c r="P37" s="11">
        <f>VLOOKUP(B37,'[2]DHG 2023-24'!$B$2:$CP$265,93,FALSE)</f>
        <v>1599.3700000000001</v>
      </c>
      <c r="Q37" s="11">
        <f>VLOOKUP(B37,'[1]DHG 2024-25'!$B$2:$J$265,9,FALSE)</f>
        <v>41</v>
      </c>
      <c r="R37" s="11">
        <f>VLOOKUP(B37,'[1]DHG 2024-25'!$B$2:$K$265,10,FALSE)</f>
        <v>1298</v>
      </c>
      <c r="S37" s="11">
        <f>VLOOKUP(B37,'[1]DHG 2024-25'!$B$2:$AV$265,47,FALSE)</f>
        <v>1431.2600000000002</v>
      </c>
      <c r="T37" s="11">
        <f>VLOOKUP(B37,'[1]DHG 2024-25'!$B$2:$AW$265,48,FALSE)</f>
        <v>186.82</v>
      </c>
      <c r="U37" s="11">
        <f>VLOOKUP(B37,'[1]DHG 2024-25'!$B$2:$AX$265,49,FALSE)</f>
        <v>16</v>
      </c>
      <c r="V37" s="11">
        <f>VLOOKUP(B37,'[1]DHG 2024-25'!$B$2:$AL$265,37,FALSE)</f>
        <v>0</v>
      </c>
      <c r="W37" s="33">
        <f>VLOOKUP(B37,'[1]DHG 2024-25'!$B$2:$AY$265,50,FALSE)</f>
        <v>1634.0800000000002</v>
      </c>
      <c r="X37" s="39">
        <f t="shared" si="3"/>
        <v>44.860000000000127</v>
      </c>
      <c r="Z37" s="41">
        <f t="shared" si="1"/>
        <v>34.710000000000036</v>
      </c>
    </row>
    <row r="38" spans="1:26" ht="20.149999999999999" customHeight="1" x14ac:dyDescent="0.4">
      <c r="A38" s="4">
        <v>77</v>
      </c>
      <c r="B38" s="1" t="s">
        <v>77</v>
      </c>
      <c r="C38" s="1" t="s">
        <v>30</v>
      </c>
      <c r="D38" s="76" t="s">
        <v>78</v>
      </c>
      <c r="E38" s="86" t="s">
        <v>79</v>
      </c>
      <c r="F38" s="11">
        <f>VLOOKUP(B38,'[2]DHG 2023-24'!$B$2:$J$265,9,FALSE)</f>
        <v>24</v>
      </c>
      <c r="G38" s="11">
        <f>VLOOKUP(B38,'[2]DHG 2023-24'!$B$2:$K$265,10,FALSE)</f>
        <v>762</v>
      </c>
      <c r="H38" s="11">
        <f>VLOOKUP(B38,'[2]DHG 2023-24'!$B$2:$AV$265,47,FALSE)</f>
        <v>851.93999999999994</v>
      </c>
      <c r="I38" s="11">
        <f>VLOOKUP(B38,'[2]DHG 2023-24'!$B$2:$AW$265,48,FALSE)</f>
        <v>137.46</v>
      </c>
      <c r="J38" s="11">
        <f>VLOOKUP(B38,'[2]DHG 2023-24'!$B$2:$CO$265,49,FALSE)</f>
        <v>13</v>
      </c>
      <c r="K38" s="11">
        <f>VLOOKUP(B38,'[2]DHG 2023-24'!$B$2:$AK$265,36,FALSE)</f>
        <v>6</v>
      </c>
      <c r="L38" s="12">
        <f>VLOOKUP(B38,'[2]DHG 2023-24'!$B$2:$AY$265,50,FALSE)</f>
        <v>1002.4</v>
      </c>
      <c r="M38" s="11">
        <f>VLOOKUP(B38,'[2]DHG 2023-24'!$B$2:$CM$265,90,FALSE)</f>
        <v>856.44999999999993</v>
      </c>
      <c r="N38" s="11">
        <f>VLOOKUP(B38,'[2]DHG 2023-24'!$B$2:$CN$265,91,FALSE)</f>
        <v>137.11000000000001</v>
      </c>
      <c r="O38" s="11">
        <f>VLOOKUP(B38,'[2]DHG 2023-24'!$B$2:$CO$265,92,FALSE)</f>
        <v>13</v>
      </c>
      <c r="P38" s="11">
        <f>VLOOKUP(B38,'[2]DHG 2023-24'!$B$2:$CP$265,93,FALSE)</f>
        <v>1006.56</v>
      </c>
      <c r="Q38" s="11">
        <f>VLOOKUP(B38,'[1]DHG 2024-25'!$B$2:$J$265,9,FALSE)</f>
        <v>24</v>
      </c>
      <c r="R38" s="11">
        <f>VLOOKUP(B38,'[1]DHG 2024-25'!$B$2:$K$265,10,FALSE)</f>
        <v>743</v>
      </c>
      <c r="S38" s="11">
        <f>VLOOKUP(B38,'[1]DHG 2024-25'!$B$2:$AV$265,47,FALSE)</f>
        <v>853.54</v>
      </c>
      <c r="T38" s="11">
        <f>VLOOKUP(B38,'[1]DHG 2024-25'!$B$2:$AW$265,48,FALSE)</f>
        <v>131.77000000000001</v>
      </c>
      <c r="U38" s="11">
        <f>VLOOKUP(B38,'[1]DHG 2024-25'!$B$2:$AX$265,49,FALSE)</f>
        <v>13</v>
      </c>
      <c r="V38" s="11">
        <f>VLOOKUP(B38,'[1]DHG 2024-25'!$B$2:$AL$265,37,FALSE)</f>
        <v>6</v>
      </c>
      <c r="W38" s="33">
        <f>VLOOKUP(B38,'[1]DHG 2024-25'!$B$2:$AY$265,50,FALSE)</f>
        <v>998.31</v>
      </c>
      <c r="X38" s="39">
        <f t="shared" si="3"/>
        <v>-4.0900000000000318</v>
      </c>
      <c r="Z38" s="41">
        <f t="shared" si="1"/>
        <v>-8.25</v>
      </c>
    </row>
    <row r="39" spans="1:26" ht="20.149999999999999" customHeight="1" x14ac:dyDescent="0.4">
      <c r="A39" s="4">
        <v>77</v>
      </c>
      <c r="B39" s="1" t="s">
        <v>203</v>
      </c>
      <c r="C39" s="1" t="s">
        <v>30</v>
      </c>
      <c r="D39" s="76" t="s">
        <v>204</v>
      </c>
      <c r="E39" s="86" t="s">
        <v>205</v>
      </c>
      <c r="F39" s="11">
        <f>VLOOKUP(B39,'[2]DHG 2023-24'!$B$2:$J$265,9,FALSE)</f>
        <v>31</v>
      </c>
      <c r="G39" s="11">
        <f>VLOOKUP(B39,'[2]DHG 2023-24'!$B$2:$K$265,10,FALSE)</f>
        <v>1047</v>
      </c>
      <c r="H39" s="11">
        <f>VLOOKUP(B39,'[2]DHG 2023-24'!$B$2:$AV$265,47,FALSE)</f>
        <v>1106.4499999999998</v>
      </c>
      <c r="I39" s="11">
        <f>VLOOKUP(B39,'[2]DHG 2023-24'!$B$2:$AW$265,48,FALSE)</f>
        <v>146.12</v>
      </c>
      <c r="J39" s="11">
        <f>VLOOKUP(B39,'[2]DHG 2023-24'!$B$2:$CO$265,49,FALSE)</f>
        <v>11</v>
      </c>
      <c r="K39" s="11">
        <f>VLOOKUP(B39,'[2]DHG 2023-24'!$B$2:$AK$265,36,FALSE)</f>
        <v>0</v>
      </c>
      <c r="L39" s="12">
        <f>VLOOKUP(B39,'[2]DHG 2023-24'!$B$2:$AY$265,50,FALSE)</f>
        <v>1263.5699999999997</v>
      </c>
      <c r="M39" s="11">
        <f>VLOOKUP(B39,'[2]DHG 2023-24'!$B$2:$CM$265,90,FALSE)</f>
        <v>1135.1999999999998</v>
      </c>
      <c r="N39" s="11">
        <f>VLOOKUP(B39,'[2]DHG 2023-24'!$B$2:$CN$265,91,FALSE)</f>
        <v>148.08000000000001</v>
      </c>
      <c r="O39" s="11">
        <f>VLOOKUP(B39,'[2]DHG 2023-24'!$B$2:$CO$265,92,FALSE)</f>
        <v>12</v>
      </c>
      <c r="P39" s="11">
        <f>VLOOKUP(B39,'[2]DHG 2023-24'!$B$2:$CP$265,93,FALSE)</f>
        <v>1295.2799999999997</v>
      </c>
      <c r="Q39" s="11">
        <f>VLOOKUP(B39,'[1]DHG 2024-25'!$B$2:$J$265,9,FALSE)</f>
        <v>32.5</v>
      </c>
      <c r="R39" s="11">
        <f>VLOOKUP(B39,'[1]DHG 2024-25'!$B$2:$K$265,10,FALSE)</f>
        <v>1083</v>
      </c>
      <c r="S39" s="11">
        <f>VLOOKUP(B39,'[1]DHG 2024-25'!$B$2:$AV$265,47,FALSE)</f>
        <v>1197.6500000000001</v>
      </c>
      <c r="T39" s="11">
        <f>VLOOKUP(B39,'[1]DHG 2024-25'!$B$2:$AW$265,48,FALSE)</f>
        <v>126.82</v>
      </c>
      <c r="U39" s="11">
        <f>VLOOKUP(B39,'[1]DHG 2024-25'!$B$2:$AX$265,49,FALSE)</f>
        <v>11</v>
      </c>
      <c r="V39" s="11">
        <f>VLOOKUP(B39,'[1]DHG 2024-25'!$B$2:$AL$265,37,FALSE)</f>
        <v>0</v>
      </c>
      <c r="W39" s="33">
        <f>VLOOKUP(B39,'[1]DHG 2024-25'!$B$2:$AY$265,50,FALSE)</f>
        <v>1335.47</v>
      </c>
      <c r="X39" s="39">
        <f t="shared" si="3"/>
        <v>71.900000000000318</v>
      </c>
      <c r="Z39" s="41">
        <f t="shared" si="1"/>
        <v>40.190000000000282</v>
      </c>
    </row>
    <row r="40" spans="1:26" ht="20.149999999999999" customHeight="1" x14ac:dyDescent="0.4">
      <c r="A40" s="4">
        <v>77</v>
      </c>
      <c r="B40" s="1" t="s">
        <v>189</v>
      </c>
      <c r="C40" s="1" t="s">
        <v>23</v>
      </c>
      <c r="D40" s="76" t="s">
        <v>190</v>
      </c>
      <c r="E40" s="86" t="s">
        <v>191</v>
      </c>
      <c r="F40" s="11">
        <f>VLOOKUP(B40,'[2]DHG 2023-24'!$B$2:$J$265,9,FALSE)</f>
        <v>28</v>
      </c>
      <c r="G40" s="11">
        <f>VLOOKUP(B40,'[2]DHG 2023-24'!$B$2:$K$265,10,FALSE)</f>
        <v>893</v>
      </c>
      <c r="H40" s="11">
        <f>VLOOKUP(B40,'[2]DHG 2023-24'!$B$2:$AV$265,47,FALSE)</f>
        <v>1003.1600000000001</v>
      </c>
      <c r="I40" s="11">
        <f>VLOOKUP(B40,'[2]DHG 2023-24'!$B$2:$AW$265,48,FALSE)</f>
        <v>141.27000000000001</v>
      </c>
      <c r="J40" s="11">
        <f>VLOOKUP(B40,'[2]DHG 2023-24'!$B$2:$CO$265,49,FALSE)</f>
        <v>10</v>
      </c>
      <c r="K40" s="11">
        <f>VLOOKUP(B40,'[2]DHG 2023-24'!$B$2:$AK$265,36,FALSE)</f>
        <v>0</v>
      </c>
      <c r="L40" s="12">
        <f>VLOOKUP(B40,'[2]DHG 2023-24'!$B$2:$AY$265,50,FALSE)</f>
        <v>1154.43</v>
      </c>
      <c r="M40" s="11">
        <f>VLOOKUP(B40,'[2]DHG 2023-24'!$B$2:$CM$265,90,FALSE)</f>
        <v>979.55000000000007</v>
      </c>
      <c r="N40" s="11">
        <f>VLOOKUP(B40,'[2]DHG 2023-24'!$B$2:$CN$265,91,FALSE)</f>
        <v>124.00000000000001</v>
      </c>
      <c r="O40" s="11">
        <f>VLOOKUP(B40,'[2]DHG 2023-24'!$B$2:$CO$265,92,FALSE)</f>
        <v>14.5</v>
      </c>
      <c r="P40" s="11">
        <f>VLOOKUP(B40,'[2]DHG 2023-24'!$B$2:$CP$265,93,FALSE)</f>
        <v>1118.0500000000002</v>
      </c>
      <c r="Q40" s="11">
        <f>VLOOKUP(B40,'[1]DHG 2024-25'!$B$2:$J$265,9,FALSE)</f>
        <v>26</v>
      </c>
      <c r="R40" s="11">
        <f>VLOOKUP(B40,'[1]DHG 2024-25'!$B$2:$K$265,10,FALSE)</f>
        <v>841</v>
      </c>
      <c r="S40" s="11">
        <f>VLOOKUP(B40,'[1]DHG 2024-25'!$B$2:$AV$265,47,FALSE)</f>
        <v>929.33</v>
      </c>
      <c r="T40" s="11">
        <f>VLOOKUP(B40,'[1]DHG 2024-25'!$B$2:$AW$265,48,FALSE)</f>
        <v>130.65</v>
      </c>
      <c r="U40" s="11">
        <f>VLOOKUP(B40,'[1]DHG 2024-25'!$B$2:$AX$265,49,FALSE)</f>
        <v>10</v>
      </c>
      <c r="V40" s="11">
        <f>VLOOKUP(B40,'[1]DHG 2024-25'!$B$2:$AL$265,37,FALSE)</f>
        <v>0</v>
      </c>
      <c r="W40" s="33">
        <f>VLOOKUP(B40,'[1]DHG 2024-25'!$B$2:$AY$265,50,FALSE)</f>
        <v>1069.98</v>
      </c>
      <c r="X40" s="39">
        <f t="shared" si="3"/>
        <v>-84.450000000000045</v>
      </c>
      <c r="Z40" s="41">
        <f t="shared" si="1"/>
        <v>-48.070000000000164</v>
      </c>
    </row>
    <row r="41" spans="1:26" ht="20.149999999999999" customHeight="1" x14ac:dyDescent="0.4">
      <c r="A41" s="4">
        <v>77</v>
      </c>
      <c r="B41" s="1" t="s">
        <v>192</v>
      </c>
      <c r="C41" s="1" t="s">
        <v>27</v>
      </c>
      <c r="D41" s="76" t="s">
        <v>193</v>
      </c>
      <c r="E41" s="86" t="s">
        <v>191</v>
      </c>
      <c r="F41" s="11">
        <f>VLOOKUP(B41,'[2]DHG 2023-24'!$B$2:$J$265,9,FALSE)</f>
        <v>10</v>
      </c>
      <c r="G41" s="11">
        <f>VLOOKUP(B41,'[2]DHG 2023-24'!$B$2:$K$265,10,FALSE)</f>
        <v>270</v>
      </c>
      <c r="H41" s="11">
        <f>VLOOKUP(B41,'[2]DHG 2023-24'!$B$2:$AV$265,47,FALSE)</f>
        <v>392.06</v>
      </c>
      <c r="I41" s="11">
        <f>VLOOKUP(B41,'[2]DHG 2023-24'!$B$2:$AW$265,48,FALSE)</f>
        <v>55.43</v>
      </c>
      <c r="J41" s="11">
        <f>VLOOKUP(B41,'[2]DHG 2023-24'!$B$2:$CO$265,49,FALSE)</f>
        <v>8</v>
      </c>
      <c r="K41" s="11">
        <f>VLOOKUP(B41,'[2]DHG 2023-24'!$B$2:$AK$265,36,FALSE)</f>
        <v>0</v>
      </c>
      <c r="L41" s="12">
        <f>VLOOKUP(B41,'[2]DHG 2023-24'!$B$2:$AY$265,50,FALSE)</f>
        <v>455.49</v>
      </c>
      <c r="M41" s="11">
        <f>VLOOKUP(B41,'[2]DHG 2023-24'!$B$2:$CM$265,90,FALSE)</f>
        <v>396.4</v>
      </c>
      <c r="N41" s="11">
        <f>VLOOKUP(B41,'[2]DHG 2023-24'!$B$2:$CN$265,91,FALSE)</f>
        <v>49.6</v>
      </c>
      <c r="O41" s="11">
        <f>VLOOKUP(B41,'[2]DHG 2023-24'!$B$2:$CO$265,92,FALSE)</f>
        <v>3.5</v>
      </c>
      <c r="P41" s="11">
        <f>VLOOKUP(B41,'[2]DHG 2023-24'!$B$2:$CP$265,93,FALSE)</f>
        <v>449.5</v>
      </c>
      <c r="Q41" s="11">
        <f>VLOOKUP(B41,'[1]DHG 2024-25'!$B$2:$J$265,9,FALSE)</f>
        <v>10</v>
      </c>
      <c r="R41" s="11">
        <f>VLOOKUP(B41,'[1]DHG 2024-25'!$B$2:$K$265,10,FALSE)</f>
        <v>270</v>
      </c>
      <c r="S41" s="11">
        <f>VLOOKUP(B41,'[1]DHG 2024-25'!$B$2:$AV$265,47,FALSE)</f>
        <v>401.94</v>
      </c>
      <c r="T41" s="11">
        <f>VLOOKUP(B41,'[1]DHG 2024-25'!$B$2:$AW$265,48,FALSE)</f>
        <v>52.7</v>
      </c>
      <c r="U41" s="11">
        <f>VLOOKUP(B41,'[1]DHG 2024-25'!$B$2:$AX$265,49,FALSE)</f>
        <v>8</v>
      </c>
      <c r="V41" s="11">
        <f>VLOOKUP(B41,'[1]DHG 2024-25'!$B$2:$AL$265,37,FALSE)</f>
        <v>0</v>
      </c>
      <c r="W41" s="33">
        <f>VLOOKUP(B41,'[1]DHG 2024-25'!$B$2:$AY$265,50,FALSE)</f>
        <v>462.64</v>
      </c>
      <c r="X41" s="39">
        <f t="shared" si="3"/>
        <v>7.1499999999999773</v>
      </c>
      <c r="Z41" s="41">
        <f t="shared" si="1"/>
        <v>13.139999999999986</v>
      </c>
    </row>
    <row r="42" spans="1:26" ht="20.149999999999999" customHeight="1" x14ac:dyDescent="0.4">
      <c r="A42" s="4">
        <v>77</v>
      </c>
      <c r="B42" s="1" t="s">
        <v>160</v>
      </c>
      <c r="C42" s="1" t="s">
        <v>11</v>
      </c>
      <c r="D42" s="76" t="s">
        <v>161</v>
      </c>
      <c r="E42" s="86" t="s">
        <v>149</v>
      </c>
      <c r="F42" s="11">
        <f>VLOOKUP(B42,'[2]DHG 2023-24'!$B$2:$J$265,9,FALSE)</f>
        <v>0</v>
      </c>
      <c r="G42" s="11">
        <f>VLOOKUP(B42,'[2]DHG 2023-24'!$B$2:$K$265,10,FALSE)</f>
        <v>0</v>
      </c>
      <c r="H42" s="11">
        <f>VLOOKUP(B42,'[2]DHG 2023-24'!$B$2:$AV$265,47,FALSE)</f>
        <v>27.5</v>
      </c>
      <c r="I42" s="11">
        <f>VLOOKUP(B42,'[2]DHG 2023-24'!$B$2:$AW$265,48,FALSE)</f>
        <v>3.5</v>
      </c>
      <c r="J42" s="11">
        <f>VLOOKUP(B42,'[2]DHG 2023-24'!$B$2:$CO$265,49,FALSE)</f>
        <v>0</v>
      </c>
      <c r="K42" s="11">
        <f>VLOOKUP(B42,'[2]DHG 2023-24'!$B$2:$AK$265,36,FALSE)</f>
        <v>0</v>
      </c>
      <c r="L42" s="12">
        <f>VLOOKUP(B42,'[2]DHG 2023-24'!$B$2:$AY$265,50,FALSE)</f>
        <v>31</v>
      </c>
      <c r="M42" s="11">
        <f>VLOOKUP(B42,'[2]DHG 2023-24'!$B$2:$CM$265,90,FALSE)</f>
        <v>24</v>
      </c>
      <c r="N42" s="11">
        <f>VLOOKUP(B42,'[2]DHG 2023-24'!$B$2:$CN$265,91,FALSE)</f>
        <v>7</v>
      </c>
      <c r="O42" s="11">
        <f>VLOOKUP(B42,'[2]DHG 2023-24'!$B$2:$CO$265,92,FALSE)</f>
        <v>0</v>
      </c>
      <c r="P42" s="11">
        <f>VLOOKUP(B42,'[2]DHG 2023-24'!$B$2:$CP$265,93,FALSE)</f>
        <v>31</v>
      </c>
      <c r="Q42" s="11">
        <f>VLOOKUP(B42,'[1]DHG 2024-25'!$B$2:$J$265,9,FALSE)</f>
        <v>0</v>
      </c>
      <c r="R42" s="11">
        <f>VLOOKUP(B42,'[1]DHG 2024-25'!$B$2:$K$265,10,FALSE)</f>
        <v>0</v>
      </c>
      <c r="S42" s="11">
        <f>VLOOKUP(B42,'[1]DHG 2024-25'!$B$2:$AV$265,47,FALSE)</f>
        <v>24</v>
      </c>
      <c r="T42" s="11">
        <f>VLOOKUP(B42,'[1]DHG 2024-25'!$B$2:$AW$265,48,FALSE)</f>
        <v>7</v>
      </c>
      <c r="U42" s="11">
        <f>VLOOKUP(B42,'[1]DHG 2024-25'!$B$2:$AX$265,49,FALSE)</f>
        <v>0</v>
      </c>
      <c r="V42" s="11">
        <f>VLOOKUP(B42,'[1]DHG 2024-25'!$B$2:$AL$265,37,FALSE)</f>
        <v>0</v>
      </c>
      <c r="W42" s="33">
        <f>VLOOKUP(B42,'[1]DHG 2024-25'!$B$2:$AY$265,50,FALSE)</f>
        <v>31</v>
      </c>
      <c r="X42" s="39">
        <f t="shared" si="3"/>
        <v>0</v>
      </c>
      <c r="Z42" s="41">
        <f t="shared" si="1"/>
        <v>0</v>
      </c>
    </row>
    <row r="43" spans="1:26" ht="20.149999999999999" customHeight="1" x14ac:dyDescent="0.4">
      <c r="A43" s="4">
        <v>77</v>
      </c>
      <c r="B43" s="1" t="s">
        <v>147</v>
      </c>
      <c r="C43" s="1" t="s">
        <v>30</v>
      </c>
      <c r="D43" s="76" t="s">
        <v>148</v>
      </c>
      <c r="E43" s="86" t="s">
        <v>149</v>
      </c>
      <c r="F43" s="11">
        <f>VLOOKUP(B43,'[2]DHG 2023-24'!$B$2:$J$265,9,FALSE)</f>
        <v>46</v>
      </c>
      <c r="G43" s="11">
        <f>VLOOKUP(B43,'[2]DHG 2023-24'!$B$2:$K$265,10,FALSE)</f>
        <v>1577</v>
      </c>
      <c r="H43" s="11">
        <f>VLOOKUP(B43,'[2]DHG 2023-24'!$B$2:$AV$265,47,FALSE)</f>
        <v>1656.4</v>
      </c>
      <c r="I43" s="11">
        <f>VLOOKUP(B43,'[2]DHG 2023-24'!$B$2:$AW$265,48,FALSE)</f>
        <v>280</v>
      </c>
      <c r="J43" s="11">
        <f>VLOOKUP(B43,'[2]DHG 2023-24'!$B$2:$CO$265,49,FALSE)</f>
        <v>20</v>
      </c>
      <c r="K43" s="11">
        <f>VLOOKUP(B43,'[2]DHG 2023-24'!$B$2:$AK$265,36,FALSE)</f>
        <v>0</v>
      </c>
      <c r="L43" s="12">
        <f>VLOOKUP(B43,'[2]DHG 2023-24'!$B$2:$AY$265,50,FALSE)</f>
        <v>1956.4</v>
      </c>
      <c r="M43" s="11">
        <f>VLOOKUP(B43,'[2]DHG 2023-24'!$B$2:$CM$265,90,FALSE)</f>
        <v>1668.8000000000002</v>
      </c>
      <c r="N43" s="11">
        <f>VLOOKUP(B43,'[2]DHG 2023-24'!$B$2:$CN$265,91,FALSE)</f>
        <v>285.49</v>
      </c>
      <c r="O43" s="11">
        <f>VLOOKUP(B43,'[2]DHG 2023-24'!$B$2:$CO$265,92,FALSE)</f>
        <v>20</v>
      </c>
      <c r="P43" s="11">
        <f>VLOOKUP(B43,'[2]DHG 2023-24'!$B$2:$CP$265,93,FALSE)</f>
        <v>1974.2900000000002</v>
      </c>
      <c r="Q43" s="11">
        <f>VLOOKUP(B43,'[1]DHG 2024-25'!$B$2:$J$265,9,FALSE)</f>
        <v>46</v>
      </c>
      <c r="R43" s="11">
        <f>VLOOKUP(B43,'[1]DHG 2024-25'!$B$2:$K$265,10,FALSE)</f>
        <v>1577</v>
      </c>
      <c r="S43" s="11">
        <f>VLOOKUP(B43,'[1]DHG 2024-25'!$B$2:$AV$265,47,FALSE)</f>
        <v>1604.0900000000001</v>
      </c>
      <c r="T43" s="11">
        <f>VLOOKUP(B43,'[1]DHG 2024-25'!$B$2:$AW$265,48,FALSE)</f>
        <v>298.26</v>
      </c>
      <c r="U43" s="11">
        <f>VLOOKUP(B43,'[1]DHG 2024-25'!$B$2:$AX$265,49,FALSE)</f>
        <v>20</v>
      </c>
      <c r="V43" s="11">
        <f>VLOOKUP(B43,'[1]DHG 2024-25'!$B$2:$AL$265,37,FALSE)</f>
        <v>0</v>
      </c>
      <c r="W43" s="33">
        <f>VLOOKUP(B43,'[1]DHG 2024-25'!$B$2:$AY$265,50,FALSE)</f>
        <v>1922.3500000000001</v>
      </c>
      <c r="X43" s="39">
        <f t="shared" si="3"/>
        <v>-34.049999999999955</v>
      </c>
      <c r="Z43" s="41">
        <f t="shared" si="1"/>
        <v>-51.940000000000055</v>
      </c>
    </row>
    <row r="44" spans="1:26" ht="20.149999999999999" customHeight="1" x14ac:dyDescent="0.4">
      <c r="A44" s="4">
        <v>77</v>
      </c>
      <c r="B44" s="1" t="s">
        <v>194</v>
      </c>
      <c r="C44" s="1" t="s">
        <v>30</v>
      </c>
      <c r="D44" s="76" t="s">
        <v>195</v>
      </c>
      <c r="E44" s="86" t="s">
        <v>149</v>
      </c>
      <c r="F44" s="11">
        <f>VLOOKUP(B44,'[2]DHG 2023-24'!$B$2:$J$265,9,FALSE)</f>
        <v>50</v>
      </c>
      <c r="G44" s="11">
        <f>VLOOKUP(B44,'[2]DHG 2023-24'!$B$2:$K$265,10,FALSE)</f>
        <v>1583</v>
      </c>
      <c r="H44" s="11">
        <f>VLOOKUP(B44,'[2]DHG 2023-24'!$B$2:$AV$265,47,FALSE)</f>
        <v>1698.83</v>
      </c>
      <c r="I44" s="11">
        <f>VLOOKUP(B44,'[2]DHG 2023-24'!$B$2:$AW$265,48,FALSE)</f>
        <v>305.2</v>
      </c>
      <c r="J44" s="11">
        <f>VLOOKUP(B44,'[2]DHG 2023-24'!$B$2:$CO$265,49,FALSE)</f>
        <v>20</v>
      </c>
      <c r="K44" s="11">
        <f>VLOOKUP(B44,'[2]DHG 2023-24'!$B$2:$AK$265,36,FALSE)</f>
        <v>0</v>
      </c>
      <c r="L44" s="12">
        <f>VLOOKUP(B44,'[2]DHG 2023-24'!$B$2:$AY$265,50,FALSE)</f>
        <v>2024.03</v>
      </c>
      <c r="M44" s="11">
        <f>VLOOKUP(B44,'[2]DHG 2023-24'!$B$2:$CM$265,90,FALSE)</f>
        <v>1741.25</v>
      </c>
      <c r="N44" s="11">
        <f>VLOOKUP(B44,'[2]DHG 2023-24'!$B$2:$CN$265,91,FALSE)</f>
        <v>289.27999999999997</v>
      </c>
      <c r="O44" s="11">
        <f>VLOOKUP(B44,'[2]DHG 2023-24'!$B$2:$CO$265,92,FALSE)</f>
        <v>20.5</v>
      </c>
      <c r="P44" s="11">
        <f>VLOOKUP(B44,'[2]DHG 2023-24'!$B$2:$CP$265,93,FALSE)</f>
        <v>2051.0299999999997</v>
      </c>
      <c r="Q44" s="11">
        <f>VLOOKUP(B44,'[1]DHG 2024-25'!$B$2:$J$265,9,FALSE)</f>
        <v>50</v>
      </c>
      <c r="R44" s="11">
        <f>VLOOKUP(B44,'[1]DHG 2024-25'!$B$2:$K$265,10,FALSE)</f>
        <v>1575</v>
      </c>
      <c r="S44" s="11">
        <f>VLOOKUP(B44,'[1]DHG 2024-25'!$B$2:$AV$265,47,FALSE)</f>
        <v>1702.63</v>
      </c>
      <c r="T44" s="11">
        <f>VLOOKUP(B44,'[1]DHG 2024-25'!$B$2:$AW$265,48,FALSE)</f>
        <v>278.52</v>
      </c>
      <c r="U44" s="11">
        <f>VLOOKUP(B44,'[1]DHG 2024-25'!$B$2:$AX$265,49,FALSE)</f>
        <v>20</v>
      </c>
      <c r="V44" s="11">
        <f>VLOOKUP(B44,'[1]DHG 2024-25'!$B$2:$AL$265,37,FALSE)</f>
        <v>0</v>
      </c>
      <c r="W44" s="33">
        <f>VLOOKUP(B44,'[1]DHG 2024-25'!$B$2:$AY$265,50,FALSE)</f>
        <v>2001.15</v>
      </c>
      <c r="X44" s="39">
        <f t="shared" si="3"/>
        <v>-22.879999999999882</v>
      </c>
      <c r="Z44" s="41">
        <f t="shared" si="1"/>
        <v>-49.879999999999654</v>
      </c>
    </row>
    <row r="45" spans="1:26" ht="20.149999999999999" customHeight="1" x14ac:dyDescent="0.4">
      <c r="A45" s="4">
        <v>77</v>
      </c>
      <c r="B45" s="1" t="s">
        <v>170</v>
      </c>
      <c r="C45" s="1" t="s">
        <v>55</v>
      </c>
      <c r="D45" s="76" t="s">
        <v>171</v>
      </c>
      <c r="E45" s="86" t="s">
        <v>149</v>
      </c>
      <c r="F45" s="11">
        <f>VLOOKUP(B45,'[2]DHG 2023-24'!$B$2:$J$265,9,FALSE)</f>
        <v>33</v>
      </c>
      <c r="G45" s="11">
        <f>VLOOKUP(B45,'[2]DHG 2023-24'!$B$2:$K$265,10,FALSE)</f>
        <v>708</v>
      </c>
      <c r="H45" s="11">
        <f>VLOOKUP(B45,'[2]DHG 2023-24'!$B$2:$AV$265,47,FALSE)</f>
        <v>1048.22</v>
      </c>
      <c r="I45" s="11">
        <f>VLOOKUP(B45,'[2]DHG 2023-24'!$B$2:$AW$265,48,FALSE)</f>
        <v>201.16</v>
      </c>
      <c r="J45" s="11">
        <f>VLOOKUP(B45,'[2]DHG 2023-24'!$B$2:$CO$265,49,FALSE)</f>
        <v>12</v>
      </c>
      <c r="K45" s="11">
        <f>VLOOKUP(B45,'[2]DHG 2023-24'!$B$2:$AK$265,36,FALSE)</f>
        <v>14</v>
      </c>
      <c r="L45" s="12">
        <f>VLOOKUP(B45,'[2]DHG 2023-24'!$B$2:$AY$265,50,FALSE)</f>
        <v>1261.3800000000001</v>
      </c>
      <c r="M45" s="11">
        <f>VLOOKUP(B45,'[2]DHG 2023-24'!$B$2:$CM$265,90,FALSE)</f>
        <v>1084.8</v>
      </c>
      <c r="N45" s="11">
        <f>VLOOKUP(B45,'[2]DHG 2023-24'!$B$2:$CN$265,91,FALSE)</f>
        <v>158.69999999999999</v>
      </c>
      <c r="O45" s="11">
        <f>VLOOKUP(B45,'[2]DHG 2023-24'!$B$2:$CO$265,92,FALSE)</f>
        <v>27</v>
      </c>
      <c r="P45" s="11">
        <f>VLOOKUP(B45,'[2]DHG 2023-24'!$B$2:$CP$265,93,FALSE)</f>
        <v>1270.5</v>
      </c>
      <c r="Q45" s="11">
        <f>VLOOKUP(B45,'[1]DHG 2024-25'!$B$2:$J$265,9,FALSE)</f>
        <v>31</v>
      </c>
      <c r="R45" s="11">
        <f>VLOOKUP(B45,'[1]DHG 2024-25'!$B$2:$K$265,10,FALSE)</f>
        <v>702</v>
      </c>
      <c r="S45" s="11">
        <f>VLOOKUP(B45,'[1]DHG 2024-25'!$B$2:$AV$265,47,FALSE)</f>
        <v>1053.27</v>
      </c>
      <c r="T45" s="11">
        <f>VLOOKUP(B45,'[1]DHG 2024-25'!$B$2:$AW$265,48,FALSE)</f>
        <v>191.73</v>
      </c>
      <c r="U45" s="11">
        <f>VLOOKUP(B45,'[1]DHG 2024-25'!$B$2:$AX$265,49,FALSE)</f>
        <v>12</v>
      </c>
      <c r="V45" s="11">
        <f>VLOOKUP(B45,'[1]DHG 2024-25'!$B$2:$AL$265,37,FALSE)</f>
        <v>14</v>
      </c>
      <c r="W45" s="33">
        <f>VLOOKUP(B45,'[1]DHG 2024-25'!$B$2:$AY$265,50,FALSE)</f>
        <v>1257</v>
      </c>
      <c r="X45" s="39">
        <f t="shared" si="3"/>
        <v>-4.3800000000001091</v>
      </c>
      <c r="Z45" s="41">
        <f t="shared" si="1"/>
        <v>-13.5</v>
      </c>
    </row>
    <row r="46" spans="1:26" ht="20.149999999999999" customHeight="1" x14ac:dyDescent="0.4">
      <c r="A46" s="4">
        <v>77</v>
      </c>
      <c r="B46" s="1" t="s">
        <v>150</v>
      </c>
      <c r="C46" s="1" t="s">
        <v>49</v>
      </c>
      <c r="D46" s="76" t="s">
        <v>151</v>
      </c>
      <c r="E46" s="86" t="s">
        <v>149</v>
      </c>
      <c r="F46" s="11">
        <f>VLOOKUP(B46,'[2]DHG 2023-24'!$B$2:$J$265,9,FALSE)</f>
        <v>78</v>
      </c>
      <c r="G46" s="11">
        <f>VLOOKUP(B46,'[2]DHG 2023-24'!$B$2:$K$265,10,FALSE)</f>
        <v>2198</v>
      </c>
      <c r="H46" s="11">
        <f>VLOOKUP(B46,'[2]DHG 2023-24'!$B$2:$AV$265,47,FALSE)</f>
        <v>2863.86</v>
      </c>
      <c r="I46" s="11">
        <f>VLOOKUP(B46,'[2]DHG 2023-24'!$B$2:$AW$265,48,FALSE)</f>
        <v>489.98</v>
      </c>
      <c r="J46" s="11">
        <f>VLOOKUP(B46,'[2]DHG 2023-24'!$B$2:$CO$265,49,FALSE)</f>
        <v>40</v>
      </c>
      <c r="K46" s="11">
        <f>VLOOKUP(B46,'[2]DHG 2023-24'!$B$2:$AK$265,36,FALSE)</f>
        <v>6</v>
      </c>
      <c r="L46" s="12">
        <f>VLOOKUP(B46,'[2]DHG 2023-24'!$B$2:$AY$265,50,FALSE)</f>
        <v>3393.84</v>
      </c>
      <c r="M46" s="11">
        <f>VLOOKUP(B46,'[2]DHG 2023-24'!$B$2:$CM$265,90,FALSE)</f>
        <v>2817.3</v>
      </c>
      <c r="N46" s="11">
        <f>VLOOKUP(B46,'[2]DHG 2023-24'!$B$2:$CN$265,91,FALSE)</f>
        <v>518.36</v>
      </c>
      <c r="O46" s="11">
        <f>VLOOKUP(B46,'[2]DHG 2023-24'!$B$2:$CO$265,92,FALSE)</f>
        <v>40</v>
      </c>
      <c r="P46" s="11">
        <f>VLOOKUP(B46,'[2]DHG 2023-24'!$B$2:$CP$265,93,FALSE)</f>
        <v>3375.6600000000003</v>
      </c>
      <c r="Q46" s="11">
        <f>VLOOKUP(B46,'[1]DHG 2024-25'!$B$2:$J$265,9,FALSE)</f>
        <v>76</v>
      </c>
      <c r="R46" s="11">
        <f>VLOOKUP(B46,'[1]DHG 2024-25'!$B$2:$K$265,10,FALSE)</f>
        <v>2147</v>
      </c>
      <c r="S46" s="11">
        <f>VLOOKUP(B46,'[1]DHG 2024-25'!$B$2:$AV$265,47,FALSE)</f>
        <v>2776.4199999999996</v>
      </c>
      <c r="T46" s="11">
        <f>VLOOKUP(B46,'[1]DHG 2024-25'!$B$2:$AW$265,48,FALSE)</f>
        <v>520.37</v>
      </c>
      <c r="U46" s="11">
        <f>VLOOKUP(B46,'[1]DHG 2024-25'!$B$2:$AX$265,49,FALSE)</f>
        <v>40</v>
      </c>
      <c r="V46" s="11">
        <f>VLOOKUP(B46,'[1]DHG 2024-25'!$B$2:$AL$265,37,FALSE)</f>
        <v>6</v>
      </c>
      <c r="W46" s="33">
        <f>VLOOKUP(B46,'[1]DHG 2024-25'!$B$2:$AY$265,50,FALSE)</f>
        <v>3336.7899999999995</v>
      </c>
      <c r="X46" s="39">
        <f t="shared" si="3"/>
        <v>-57.050000000000637</v>
      </c>
      <c r="Z46" s="41">
        <f t="shared" si="1"/>
        <v>-38.8700000000008</v>
      </c>
    </row>
    <row r="47" spans="1:26" ht="20.149999999999999" customHeight="1" x14ac:dyDescent="0.4">
      <c r="A47" s="4">
        <v>77</v>
      </c>
      <c r="B47" s="1" t="s">
        <v>36</v>
      </c>
      <c r="C47" s="1" t="s">
        <v>30</v>
      </c>
      <c r="D47" s="76" t="s">
        <v>37</v>
      </c>
      <c r="E47" s="86" t="s">
        <v>38</v>
      </c>
      <c r="F47" s="11">
        <f>VLOOKUP(B47,'[2]DHG 2023-24'!$B$2:$J$265,9,FALSE)</f>
        <v>29</v>
      </c>
      <c r="G47" s="11">
        <f>VLOOKUP(B47,'[2]DHG 2023-24'!$B$2:$K$265,10,FALSE)</f>
        <v>996</v>
      </c>
      <c r="H47" s="11">
        <f>VLOOKUP(B47,'[2]DHG 2023-24'!$B$2:$AV$265,47,FALSE)</f>
        <v>1013.03</v>
      </c>
      <c r="I47" s="11">
        <f>VLOOKUP(B47,'[2]DHG 2023-24'!$B$2:$AW$265,48,FALSE)</f>
        <v>176.82</v>
      </c>
      <c r="J47" s="11">
        <f>VLOOKUP(B47,'[2]DHG 2023-24'!$B$2:$CO$265,49,FALSE)</f>
        <v>14</v>
      </c>
      <c r="K47" s="11">
        <f>VLOOKUP(B47,'[2]DHG 2023-24'!$B$2:$AK$265,36,FALSE)</f>
        <v>2</v>
      </c>
      <c r="L47" s="12">
        <f>VLOOKUP(B47,'[2]DHG 2023-24'!$B$2:$AY$265,50,FALSE)</f>
        <v>1203.8499999999999</v>
      </c>
      <c r="M47" s="11">
        <f>VLOOKUP(B47,'[2]DHG 2023-24'!$B$2:$CM$265,90,FALSE)</f>
        <v>1014</v>
      </c>
      <c r="N47" s="11">
        <f>VLOOKUP(B47,'[2]DHG 2023-24'!$B$2:$CN$265,91,FALSE)</f>
        <v>176.85</v>
      </c>
      <c r="O47" s="11">
        <f>VLOOKUP(B47,'[2]DHG 2023-24'!$B$2:$CO$265,92,FALSE)</f>
        <v>14</v>
      </c>
      <c r="P47" s="11">
        <f>VLOOKUP(B47,'[2]DHG 2023-24'!$B$2:$CP$265,93,FALSE)</f>
        <v>1204.8499999999999</v>
      </c>
      <c r="Q47" s="11">
        <f>VLOOKUP(B47,'[1]DHG 2024-25'!$B$2:$J$265,9,FALSE)</f>
        <v>29</v>
      </c>
      <c r="R47" s="11">
        <f>VLOOKUP(B47,'[1]DHG 2024-25'!$B$2:$K$265,10,FALSE)</f>
        <v>1001</v>
      </c>
      <c r="S47" s="11">
        <f>VLOOKUP(B47,'[1]DHG 2024-25'!$B$2:$AV$265,47,FALSE)</f>
        <v>1001.9</v>
      </c>
      <c r="T47" s="11">
        <f>VLOOKUP(B47,'[1]DHG 2024-25'!$B$2:$AW$265,48,FALSE)</f>
        <v>179.4</v>
      </c>
      <c r="U47" s="11">
        <f>VLOOKUP(B47,'[1]DHG 2024-25'!$B$2:$AX$265,49,FALSE)</f>
        <v>14</v>
      </c>
      <c r="V47" s="11">
        <f>VLOOKUP(B47,'[1]DHG 2024-25'!$B$2:$AL$265,37,FALSE)</f>
        <v>2</v>
      </c>
      <c r="W47" s="33">
        <f>VLOOKUP(B47,'[1]DHG 2024-25'!$B$2:$AY$265,50,FALSE)</f>
        <v>1195.3</v>
      </c>
      <c r="X47" s="39">
        <f t="shared" si="3"/>
        <v>-8.5499999999999545</v>
      </c>
      <c r="Z47" s="41">
        <f t="shared" si="1"/>
        <v>-9.5499999999999545</v>
      </c>
    </row>
    <row r="48" spans="1:26" ht="20.149999999999999" customHeight="1" x14ac:dyDescent="0.4">
      <c r="A48" s="4">
        <v>77</v>
      </c>
      <c r="B48" s="1" t="s">
        <v>39</v>
      </c>
      <c r="C48" s="1" t="s">
        <v>23</v>
      </c>
      <c r="D48" s="76" t="s">
        <v>40</v>
      </c>
      <c r="E48" s="86" t="s">
        <v>38</v>
      </c>
      <c r="F48" s="11">
        <f>VLOOKUP(B48,'[2]DHG 2023-24'!$B$2:$J$265,9,FALSE)</f>
        <v>30</v>
      </c>
      <c r="G48" s="11">
        <f>VLOOKUP(B48,'[2]DHG 2023-24'!$B$2:$K$265,10,FALSE)</f>
        <v>874</v>
      </c>
      <c r="H48" s="11">
        <f>VLOOKUP(B48,'[2]DHG 2023-24'!$B$2:$AV$265,47,FALSE)</f>
        <v>1184.69</v>
      </c>
      <c r="I48" s="11">
        <f>VLOOKUP(B48,'[2]DHG 2023-24'!$B$2:$AW$265,48,FALSE)</f>
        <v>225.64</v>
      </c>
      <c r="J48" s="11">
        <f>VLOOKUP(B48,'[2]DHG 2023-24'!$B$2:$CO$265,49,FALSE)</f>
        <v>16</v>
      </c>
      <c r="K48" s="11">
        <f>VLOOKUP(B48,'[2]DHG 2023-24'!$B$2:$AK$265,36,FALSE)</f>
        <v>16</v>
      </c>
      <c r="L48" s="12">
        <f>VLOOKUP(B48,'[2]DHG 2023-24'!$B$2:$AY$265,50,FALSE)</f>
        <v>1426.33</v>
      </c>
      <c r="M48" s="11">
        <f>VLOOKUP(B48,'[2]DHG 2023-24'!$B$2:$CM$265,90,FALSE)</f>
        <v>1246.2</v>
      </c>
      <c r="N48" s="11">
        <f>VLOOKUP(B48,'[2]DHG 2023-24'!$B$2:$CN$265,91,FALSE)</f>
        <v>248.77999999999997</v>
      </c>
      <c r="O48" s="11">
        <f>VLOOKUP(B48,'[2]DHG 2023-24'!$B$2:$CO$265,92,FALSE)</f>
        <v>18.5</v>
      </c>
      <c r="P48" s="11">
        <f>VLOOKUP(B48,'[2]DHG 2023-24'!$B$2:$CP$265,93,FALSE)</f>
        <v>1513.48</v>
      </c>
      <c r="Q48" s="11">
        <f>VLOOKUP(B48,'[1]DHG 2024-25'!$B$2:$J$265,9,FALSE)</f>
        <v>31</v>
      </c>
      <c r="R48" s="11">
        <f>VLOOKUP(B48,'[1]DHG 2024-25'!$B$2:$K$265,10,FALSE)</f>
        <v>919</v>
      </c>
      <c r="S48" s="11">
        <f>VLOOKUP(B48,'[1]DHG 2024-25'!$B$2:$AV$265,47,FALSE)</f>
        <v>1295.1699999999998</v>
      </c>
      <c r="T48" s="11">
        <f>VLOOKUP(B48,'[1]DHG 2024-25'!$B$2:$AW$265,48,FALSE)</f>
        <v>233.47</v>
      </c>
      <c r="U48" s="11">
        <f>VLOOKUP(B48,'[1]DHG 2024-25'!$B$2:$AX$265,49,FALSE)</f>
        <v>16</v>
      </c>
      <c r="V48" s="11">
        <f>VLOOKUP(B48,'[1]DHG 2024-25'!$B$2:$AL$265,37,FALSE)</f>
        <v>16</v>
      </c>
      <c r="W48" s="33">
        <f>VLOOKUP(B48,'[1]DHG 2024-25'!$B$2:$AY$265,50,FALSE)</f>
        <v>1544.6399999999999</v>
      </c>
      <c r="X48" s="39">
        <f t="shared" si="3"/>
        <v>118.30999999999995</v>
      </c>
      <c r="Z48" s="41">
        <f t="shared" si="1"/>
        <v>31.159999999999854</v>
      </c>
    </row>
    <row r="49" spans="1:26" ht="20.149999999999999" customHeight="1" x14ac:dyDescent="0.4">
      <c r="A49" s="4">
        <v>77</v>
      </c>
      <c r="B49" s="1" t="s">
        <v>41</v>
      </c>
      <c r="C49" s="1" t="s">
        <v>27</v>
      </c>
      <c r="D49" s="76" t="s">
        <v>42</v>
      </c>
      <c r="E49" s="86" t="s">
        <v>38</v>
      </c>
      <c r="F49" s="11">
        <f>VLOOKUP(B49,'[2]DHG 2023-24'!$B$2:$J$265,9,FALSE)</f>
        <v>19</v>
      </c>
      <c r="G49" s="11">
        <f>VLOOKUP(B49,'[2]DHG 2023-24'!$B$2:$K$265,10,FALSE)</f>
        <v>442</v>
      </c>
      <c r="H49" s="11">
        <f>VLOOKUP(B49,'[2]DHG 2023-24'!$B$2:$AV$265,47,FALSE)</f>
        <v>646.57999999999993</v>
      </c>
      <c r="I49" s="11">
        <f>VLOOKUP(B49,'[2]DHG 2023-24'!$B$2:$AW$265,48,FALSE)</f>
        <v>128.21</v>
      </c>
      <c r="J49" s="11">
        <f>VLOOKUP(B49,'[2]DHG 2023-24'!$B$2:$CO$265,49,FALSE)</f>
        <v>16</v>
      </c>
      <c r="K49" s="11">
        <f>VLOOKUP(B49,'[2]DHG 2023-24'!$B$2:$AK$265,36,FALSE)</f>
        <v>0</v>
      </c>
      <c r="L49" s="12">
        <f>VLOOKUP(B49,'[2]DHG 2023-24'!$B$2:$AY$265,50,FALSE)</f>
        <v>790.79</v>
      </c>
      <c r="M49" s="11">
        <f>VLOOKUP(B49,'[2]DHG 2023-24'!$B$2:$CM$265,90,FALSE)</f>
        <v>629.29999999999995</v>
      </c>
      <c r="N49" s="11">
        <f>VLOOKUP(B49,'[2]DHG 2023-24'!$B$2:$CN$265,91,FALSE)</f>
        <v>164.70000000000002</v>
      </c>
      <c r="O49" s="11">
        <f>VLOOKUP(B49,'[2]DHG 2023-24'!$B$2:$CO$265,92,FALSE)</f>
        <v>16</v>
      </c>
      <c r="P49" s="11">
        <f>VLOOKUP(B49,'[2]DHG 2023-24'!$B$2:$CP$265,93,FALSE)</f>
        <v>810</v>
      </c>
      <c r="Q49" s="11">
        <f>VLOOKUP(B49,'[1]DHG 2024-25'!$B$2:$J$265,9,FALSE)</f>
        <v>19</v>
      </c>
      <c r="R49" s="11">
        <f>VLOOKUP(B49,'[1]DHG 2024-25'!$B$2:$K$265,10,FALSE)</f>
        <v>456</v>
      </c>
      <c r="S49" s="11">
        <f>VLOOKUP(B49,'[1]DHG 2024-25'!$B$2:$AV$265,47,FALSE)</f>
        <v>702</v>
      </c>
      <c r="T49" s="11">
        <f>VLOOKUP(B49,'[1]DHG 2024-25'!$B$2:$AW$265,48,FALSE)</f>
        <v>125.5</v>
      </c>
      <c r="U49" s="11">
        <f>VLOOKUP(B49,'[1]DHG 2024-25'!$B$2:$AX$265,49,FALSE)</f>
        <v>16</v>
      </c>
      <c r="V49" s="11">
        <f>VLOOKUP(B49,'[1]DHG 2024-25'!$B$2:$AL$265,37,FALSE)</f>
        <v>0</v>
      </c>
      <c r="W49" s="33">
        <f>VLOOKUP(B49,'[1]DHG 2024-25'!$B$2:$AY$265,50,FALSE)</f>
        <v>843.5</v>
      </c>
      <c r="X49" s="39">
        <f t="shared" si="3"/>
        <v>52.710000000000036</v>
      </c>
      <c r="Z49" s="41">
        <f t="shared" si="1"/>
        <v>33.5</v>
      </c>
    </row>
    <row r="50" spans="1:26" ht="20.149999999999999" customHeight="1" x14ac:dyDescent="0.4">
      <c r="A50" s="4">
        <v>77</v>
      </c>
      <c r="B50" s="1" t="s">
        <v>178</v>
      </c>
      <c r="C50" s="1" t="s">
        <v>49</v>
      </c>
      <c r="D50" s="76" t="s">
        <v>179</v>
      </c>
      <c r="E50" s="86" t="s">
        <v>180</v>
      </c>
      <c r="F50" s="11">
        <f>VLOOKUP(B50,'[2]DHG 2023-24'!$B$2:$J$265,9,FALSE)</f>
        <v>45</v>
      </c>
      <c r="G50" s="11">
        <f>VLOOKUP(B50,'[2]DHG 2023-24'!$B$2:$K$265,10,FALSE)</f>
        <v>1542</v>
      </c>
      <c r="H50" s="11">
        <f>VLOOKUP(B50,'[2]DHG 2023-24'!$B$2:$AV$265,47,FALSE)</f>
        <v>1529.4299999999998</v>
      </c>
      <c r="I50" s="11">
        <f>VLOOKUP(B50,'[2]DHG 2023-24'!$B$2:$AW$265,48,FALSE)</f>
        <v>238.36</v>
      </c>
      <c r="J50" s="11">
        <f>VLOOKUP(B50,'[2]DHG 2023-24'!$B$2:$CO$265,49,FALSE)</f>
        <v>20</v>
      </c>
      <c r="K50" s="11">
        <f>VLOOKUP(B50,'[2]DHG 2023-24'!$B$2:$AK$265,36,FALSE)</f>
        <v>0</v>
      </c>
      <c r="L50" s="12">
        <f>VLOOKUP(B50,'[2]DHG 2023-24'!$B$2:$AY$265,50,FALSE)</f>
        <v>1787.79</v>
      </c>
      <c r="M50" s="11">
        <f>VLOOKUP(B50,'[2]DHG 2023-24'!$B$2:$CM$265,90,FALSE)</f>
        <v>1566.7499999999998</v>
      </c>
      <c r="N50" s="11">
        <f>VLOOKUP(B50,'[2]DHG 2023-24'!$B$2:$CN$265,91,FALSE)</f>
        <v>245.96</v>
      </c>
      <c r="O50" s="11">
        <f>VLOOKUP(B50,'[2]DHG 2023-24'!$B$2:$CO$265,92,FALSE)</f>
        <v>20</v>
      </c>
      <c r="P50" s="11">
        <f>VLOOKUP(B50,'[2]DHG 2023-24'!$B$2:$CP$265,93,FALSE)</f>
        <v>1832.71</v>
      </c>
      <c r="Q50" s="11">
        <f>VLOOKUP(B50,'[1]DHG 2024-25'!$B$2:$J$265,9,FALSE)</f>
        <v>46</v>
      </c>
      <c r="R50" s="11">
        <f>VLOOKUP(B50,'[1]DHG 2024-25'!$B$2:$K$265,10,FALSE)</f>
        <v>1577</v>
      </c>
      <c r="S50" s="11">
        <f>VLOOKUP(B50,'[1]DHG 2024-25'!$B$2:$AV$265,47,FALSE)</f>
        <v>1547.61</v>
      </c>
      <c r="T50" s="11">
        <f>VLOOKUP(B50,'[1]DHG 2024-25'!$B$2:$AW$265,48,FALSE)</f>
        <v>255.01</v>
      </c>
      <c r="U50" s="11">
        <f>VLOOKUP(B50,'[1]DHG 2024-25'!$B$2:$AX$265,49,FALSE)</f>
        <v>20</v>
      </c>
      <c r="V50" s="11">
        <f>VLOOKUP(B50,'[1]DHG 2024-25'!$B$2:$AL$265,37,FALSE)</f>
        <v>0</v>
      </c>
      <c r="W50" s="33">
        <f>VLOOKUP(B50,'[1]DHG 2024-25'!$B$2:$AY$265,50,FALSE)</f>
        <v>1822.62</v>
      </c>
      <c r="X50" s="39">
        <f t="shared" si="3"/>
        <v>34.829999999999927</v>
      </c>
      <c r="Z50" s="41">
        <f t="shared" si="1"/>
        <v>-10.090000000000146</v>
      </c>
    </row>
    <row r="51" spans="1:26" ht="20.149999999999999" customHeight="1" x14ac:dyDescent="0.4">
      <c r="A51" s="4">
        <v>77</v>
      </c>
      <c r="B51" s="1" t="s">
        <v>121</v>
      </c>
      <c r="C51" s="1" t="s">
        <v>122</v>
      </c>
      <c r="D51" s="76" t="s">
        <v>123</v>
      </c>
      <c r="E51" s="86" t="s">
        <v>118</v>
      </c>
      <c r="F51" s="11">
        <f>VLOOKUP(B51,'[2]DHG 2023-24'!$B$2:$J$265,9,FALSE)</f>
        <v>0</v>
      </c>
      <c r="G51" s="11">
        <f>VLOOKUP(B51,'[2]DHG 2023-24'!$B$2:$K$265,10,FALSE)</f>
        <v>0</v>
      </c>
      <c r="H51" s="11">
        <f>VLOOKUP(B51,'[2]DHG 2023-24'!$B$2:$AV$265,47,FALSE)</f>
        <v>203.56</v>
      </c>
      <c r="I51" s="11">
        <f>VLOOKUP(B51,'[2]DHG 2023-24'!$B$2:$AW$265,48,FALSE)</f>
        <v>50.44</v>
      </c>
      <c r="J51" s="11">
        <f>VLOOKUP(B51,'[2]DHG 2023-24'!$B$2:$CO$265,49,FALSE)</f>
        <v>0</v>
      </c>
      <c r="K51" s="11">
        <f>VLOOKUP(B51,'[2]DHG 2023-24'!$B$2:$AK$265,36,FALSE)</f>
        <v>0</v>
      </c>
      <c r="L51" s="12">
        <f>VLOOKUP(B51,'[2]DHG 2023-24'!$B$2:$AY$265,50,FALSE)</f>
        <v>254</v>
      </c>
      <c r="M51" s="11">
        <f>VLOOKUP(B51,'[2]DHG 2023-24'!$B$2:$CM$265,90,FALSE)</f>
        <v>206</v>
      </c>
      <c r="N51" s="11">
        <f>VLOOKUP(B51,'[2]DHG 2023-24'!$B$2:$CN$265,91,FALSE)</f>
        <v>50.5</v>
      </c>
      <c r="O51" s="11">
        <f>VLOOKUP(B51,'[2]DHG 2023-24'!$B$2:$CO$265,92,FALSE)</f>
        <v>0</v>
      </c>
      <c r="P51" s="11">
        <f>VLOOKUP(B51,'[2]DHG 2023-24'!$B$2:$CP$265,93,FALSE)</f>
        <v>256.5</v>
      </c>
      <c r="Q51" s="11">
        <f>VLOOKUP(B51,'[1]DHG 2024-25'!$B$2:$J$265,9,FALSE)</f>
        <v>0</v>
      </c>
      <c r="R51" s="11">
        <f>VLOOKUP(B51,'[1]DHG 2024-25'!$B$2:$K$265,10,FALSE)</f>
        <v>0</v>
      </c>
      <c r="S51" s="11">
        <f>VLOOKUP(B51,'[1]DHG 2024-25'!$B$2:$AV$265,47,FALSE)</f>
        <v>202.64</v>
      </c>
      <c r="T51" s="11">
        <f>VLOOKUP(B51,'[1]DHG 2024-25'!$B$2:$AW$265,48,FALSE)</f>
        <v>52.86</v>
      </c>
      <c r="U51" s="11">
        <f>VLOOKUP(B51,'[1]DHG 2024-25'!$B$2:$AX$265,49,FALSE)</f>
        <v>0</v>
      </c>
      <c r="V51" s="11">
        <f>VLOOKUP(B51,'[1]DHG 2024-25'!$B$2:$AL$265,37,FALSE)</f>
        <v>0</v>
      </c>
      <c r="W51" s="33">
        <f>VLOOKUP(B51,'[1]DHG 2024-25'!$B$2:$AY$265,50,FALSE)</f>
        <v>255.5</v>
      </c>
      <c r="X51" s="39">
        <f t="shared" si="3"/>
        <v>1.5</v>
      </c>
      <c r="Z51" s="41">
        <f t="shared" si="1"/>
        <v>-1</v>
      </c>
    </row>
    <row r="52" spans="1:26" ht="20.149999999999999" customHeight="1" x14ac:dyDescent="0.4">
      <c r="A52" s="4">
        <v>77</v>
      </c>
      <c r="B52" s="1" t="s">
        <v>116</v>
      </c>
      <c r="C52" s="1" t="s">
        <v>49</v>
      </c>
      <c r="D52" s="76" t="s">
        <v>117</v>
      </c>
      <c r="E52" s="86" t="s">
        <v>118</v>
      </c>
      <c r="F52" s="11">
        <f>VLOOKUP(B52,'[2]DHG 2023-24'!$B$2:$J$265,9,FALSE)</f>
        <v>36</v>
      </c>
      <c r="G52" s="11">
        <f>VLOOKUP(B52,'[2]DHG 2023-24'!$B$2:$K$265,10,FALSE)</f>
        <v>1252</v>
      </c>
      <c r="H52" s="11">
        <f>VLOOKUP(B52,'[2]DHG 2023-24'!$B$2:$AV$265,47,FALSE)</f>
        <v>1309.81</v>
      </c>
      <c r="I52" s="11">
        <f>VLOOKUP(B52,'[2]DHG 2023-24'!$B$2:$AW$265,48,FALSE)</f>
        <v>193.01</v>
      </c>
      <c r="J52" s="11">
        <f>VLOOKUP(B52,'[2]DHG 2023-24'!$B$2:$CO$265,49,FALSE)</f>
        <v>16</v>
      </c>
      <c r="K52" s="11">
        <f>VLOOKUP(B52,'[2]DHG 2023-24'!$B$2:$AK$265,36,FALSE)</f>
        <v>0</v>
      </c>
      <c r="L52" s="12">
        <f>VLOOKUP(B52,'[2]DHG 2023-24'!$B$2:$AY$265,50,FALSE)</f>
        <v>1518.82</v>
      </c>
      <c r="M52" s="11">
        <f>VLOOKUP(B52,'[2]DHG 2023-24'!$B$2:$CM$265,90,FALSE)</f>
        <v>1295.45</v>
      </c>
      <c r="N52" s="11">
        <f>VLOOKUP(B52,'[2]DHG 2023-24'!$B$2:$CN$265,91,FALSE)</f>
        <v>207.87</v>
      </c>
      <c r="O52" s="11">
        <f>VLOOKUP(B52,'[2]DHG 2023-24'!$B$2:$CO$265,92,FALSE)</f>
        <v>17.5</v>
      </c>
      <c r="P52" s="11">
        <f>VLOOKUP(B52,'[2]DHG 2023-24'!$B$2:$CP$265,93,FALSE)</f>
        <v>1520.82</v>
      </c>
      <c r="Q52" s="11">
        <f>VLOOKUP(B52,'[1]DHG 2024-25'!$B$2:$J$265,9,FALSE)</f>
        <v>36</v>
      </c>
      <c r="R52" s="11">
        <f>VLOOKUP(B52,'[1]DHG 2024-25'!$B$2:$K$265,10,FALSE)</f>
        <v>1192</v>
      </c>
      <c r="S52" s="11">
        <f>VLOOKUP(B52,'[1]DHG 2024-25'!$B$2:$AV$265,47,FALSE)</f>
        <v>1304.6400000000001</v>
      </c>
      <c r="T52" s="11">
        <f>VLOOKUP(B52,'[1]DHG 2024-25'!$B$2:$AW$265,48,FALSE)</f>
        <v>196.5</v>
      </c>
      <c r="U52" s="11">
        <f>VLOOKUP(B52,'[1]DHG 2024-25'!$B$2:$AX$265,49,FALSE)</f>
        <v>16</v>
      </c>
      <c r="V52" s="11">
        <f>VLOOKUP(B52,'[1]DHG 2024-25'!$B$2:$AL$265,37,FALSE)</f>
        <v>0</v>
      </c>
      <c r="W52" s="33">
        <f>VLOOKUP(B52,'[1]DHG 2024-25'!$B$2:$AY$265,50,FALSE)</f>
        <v>1517.14</v>
      </c>
      <c r="X52" s="39">
        <f t="shared" si="3"/>
        <v>-1.6799999999998363</v>
      </c>
      <c r="Z52" s="41">
        <f t="shared" si="1"/>
        <v>-3.6799999999998363</v>
      </c>
    </row>
    <row r="53" spans="1:26" ht="20.149999999999999" customHeight="1" x14ac:dyDescent="0.4">
      <c r="A53" s="4">
        <v>77</v>
      </c>
      <c r="B53" s="1" t="s">
        <v>119</v>
      </c>
      <c r="C53" s="1" t="s">
        <v>27</v>
      </c>
      <c r="D53" s="76" t="s">
        <v>120</v>
      </c>
      <c r="E53" s="86" t="s">
        <v>118</v>
      </c>
      <c r="F53" s="11">
        <f>VLOOKUP(B53,'[2]DHG 2023-24'!$B$2:$J$265,9,FALSE)</f>
        <v>9</v>
      </c>
      <c r="G53" s="11">
        <f>VLOOKUP(B53,'[2]DHG 2023-24'!$B$2:$K$265,10,FALSE)</f>
        <v>186</v>
      </c>
      <c r="H53" s="11">
        <f>VLOOKUP(B53,'[2]DHG 2023-24'!$B$2:$AV$265,47,FALSE)</f>
        <v>320.28999999999996</v>
      </c>
      <c r="I53" s="11">
        <f>VLOOKUP(B53,'[2]DHG 2023-24'!$B$2:$AW$265,48,FALSE)</f>
        <v>54.74</v>
      </c>
      <c r="J53" s="11">
        <f>VLOOKUP(B53,'[2]DHG 2023-24'!$B$2:$CO$265,49,FALSE)</f>
        <v>5</v>
      </c>
      <c r="K53" s="11">
        <f>VLOOKUP(B53,'[2]DHG 2023-24'!$B$2:$AK$265,36,FALSE)</f>
        <v>0</v>
      </c>
      <c r="L53" s="12">
        <f>VLOOKUP(B53,'[2]DHG 2023-24'!$B$2:$AY$265,50,FALSE)</f>
        <v>380.03</v>
      </c>
      <c r="M53" s="11">
        <f>VLOOKUP(B53,'[2]DHG 2023-24'!$B$2:$CM$265,90,FALSE)</f>
        <v>336.99999999999994</v>
      </c>
      <c r="N53" s="11">
        <f>VLOOKUP(B53,'[2]DHG 2023-24'!$B$2:$CN$265,91,FALSE)</f>
        <v>65.03</v>
      </c>
      <c r="O53" s="11">
        <f>VLOOKUP(B53,'[2]DHG 2023-24'!$B$2:$CO$265,92,FALSE)</f>
        <v>5</v>
      </c>
      <c r="P53" s="11">
        <f>VLOOKUP(B53,'[2]DHG 2023-24'!$B$2:$CP$265,93,FALSE)</f>
        <v>407.03</v>
      </c>
      <c r="Q53" s="11">
        <f>VLOOKUP(B53,'[1]DHG 2024-25'!$B$2:$J$265,9,FALSE)</f>
        <v>9</v>
      </c>
      <c r="R53" s="11">
        <f>VLOOKUP(B53,'[1]DHG 2024-25'!$B$2:$K$265,10,FALSE)</f>
        <v>195</v>
      </c>
      <c r="S53" s="11">
        <f>VLOOKUP(B53,'[1]DHG 2024-25'!$B$2:$AV$265,47,FALSE)</f>
        <v>322.98</v>
      </c>
      <c r="T53" s="11">
        <f>VLOOKUP(B53,'[1]DHG 2024-25'!$B$2:$AW$265,48,FALSE)</f>
        <v>56.85</v>
      </c>
      <c r="U53" s="11">
        <f>VLOOKUP(B53,'[1]DHG 2024-25'!$B$2:$AX$265,49,FALSE)</f>
        <v>5</v>
      </c>
      <c r="V53" s="11">
        <f>VLOOKUP(B53,'[1]DHG 2024-25'!$B$2:$AL$265,37,FALSE)</f>
        <v>0</v>
      </c>
      <c r="W53" s="33">
        <f>VLOOKUP(B53,'[1]DHG 2024-25'!$B$2:$AY$265,50,FALSE)</f>
        <v>384.83000000000004</v>
      </c>
      <c r="X53" s="39">
        <f t="shared" si="3"/>
        <v>4.8000000000000682</v>
      </c>
      <c r="Z53" s="41">
        <f t="shared" si="1"/>
        <v>-22.199999999999932</v>
      </c>
    </row>
    <row r="54" spans="1:26" ht="20.149999999999999" customHeight="1" x14ac:dyDescent="0.4">
      <c r="A54" s="4">
        <v>77</v>
      </c>
      <c r="B54" s="1" t="s">
        <v>221</v>
      </c>
      <c r="C54" s="1" t="s">
        <v>23</v>
      </c>
      <c r="D54" s="76" t="s">
        <v>222</v>
      </c>
      <c r="E54" s="86" t="s">
        <v>223</v>
      </c>
      <c r="F54" s="11">
        <f>VLOOKUP(B54,'[2]DHG 2023-24'!$B$2:$J$265,9,FALSE)</f>
        <v>39</v>
      </c>
      <c r="G54" s="11">
        <f>VLOOKUP(B54,'[2]DHG 2023-24'!$B$2:$K$265,10,FALSE)</f>
        <v>1200</v>
      </c>
      <c r="H54" s="11">
        <f>VLOOKUP(B54,'[2]DHG 2023-24'!$B$2:$AV$265,47,FALSE)</f>
        <v>1516.52</v>
      </c>
      <c r="I54" s="11">
        <f>VLOOKUP(B54,'[2]DHG 2023-24'!$B$2:$AW$265,48,FALSE)</f>
        <v>266.47000000000003</v>
      </c>
      <c r="J54" s="11">
        <f>VLOOKUP(B54,'[2]DHG 2023-24'!$B$2:$CO$265,49,FALSE)</f>
        <v>14</v>
      </c>
      <c r="K54" s="11">
        <f>VLOOKUP(B54,'[2]DHG 2023-24'!$B$2:$AK$265,36,FALSE)</f>
        <v>10</v>
      </c>
      <c r="L54" s="12">
        <f>VLOOKUP(B54,'[2]DHG 2023-24'!$B$2:$AY$265,50,FALSE)</f>
        <v>1796.99</v>
      </c>
      <c r="M54" s="11">
        <f>VLOOKUP(B54,'[2]DHG 2023-24'!$B$2:$CM$265,90,FALSE)</f>
        <v>1493.8</v>
      </c>
      <c r="N54" s="11">
        <f>VLOOKUP(B54,'[2]DHG 2023-24'!$B$2:$CN$265,91,FALSE)</f>
        <v>288.19000000000005</v>
      </c>
      <c r="O54" s="11">
        <f>VLOOKUP(B54,'[2]DHG 2023-24'!$B$2:$CO$265,92,FALSE)</f>
        <v>16</v>
      </c>
      <c r="P54" s="11">
        <f>VLOOKUP(B54,'[2]DHG 2023-24'!$B$2:$CP$265,93,FALSE)</f>
        <v>1797.99</v>
      </c>
      <c r="Q54" s="11">
        <f>VLOOKUP(B54,'[1]DHG 2024-25'!$B$2:$J$265,9,FALSE)</f>
        <v>39</v>
      </c>
      <c r="R54" s="11">
        <f>VLOOKUP(B54,'[1]DHG 2024-25'!$B$2:$K$265,10,FALSE)</f>
        <v>1206</v>
      </c>
      <c r="S54" s="11">
        <f>VLOOKUP(B54,'[1]DHG 2024-25'!$B$2:$AV$265,47,FALSE)</f>
        <v>1500.21</v>
      </c>
      <c r="T54" s="11">
        <f>VLOOKUP(B54,'[1]DHG 2024-25'!$B$2:$AW$265,48,FALSE)</f>
        <v>280.08</v>
      </c>
      <c r="U54" s="11">
        <f>VLOOKUP(B54,'[1]DHG 2024-25'!$B$2:$AX$265,49,FALSE)</f>
        <v>14</v>
      </c>
      <c r="V54" s="11">
        <f>VLOOKUP(B54,'[1]DHG 2024-25'!$B$2:$AL$265,37,FALSE)</f>
        <v>10</v>
      </c>
      <c r="W54" s="33">
        <f>VLOOKUP(B54,'[1]DHG 2024-25'!$B$2:$AY$265,50,FALSE)</f>
        <v>1794.29</v>
      </c>
      <c r="X54" s="39">
        <f t="shared" si="3"/>
        <v>-2.7000000000000455</v>
      </c>
      <c r="Z54" s="41">
        <f t="shared" si="1"/>
        <v>-3.7000000000000455</v>
      </c>
    </row>
    <row r="55" spans="1:26" ht="20.149999999999999" customHeight="1" x14ac:dyDescent="0.4">
      <c r="A55" s="4">
        <v>77</v>
      </c>
      <c r="B55" s="1" t="s">
        <v>229</v>
      </c>
      <c r="C55" s="1" t="s">
        <v>23</v>
      </c>
      <c r="D55" s="76" t="s">
        <v>232</v>
      </c>
      <c r="E55" s="86" t="s">
        <v>223</v>
      </c>
      <c r="F55" s="11">
        <f>VLOOKUP(B55,'[2]DHG 2023-24'!$B$2:$J$265,9,FALSE)</f>
        <v>6</v>
      </c>
      <c r="G55" s="11">
        <f>VLOOKUP(B55,'[2]DHG 2023-24'!$B$2:$K$265,10,FALSE)</f>
        <v>177</v>
      </c>
      <c r="H55" s="11">
        <f>VLOOKUP(B55,'[2]DHG 2023-24'!$B$2:$AV$265,47,FALSE)</f>
        <v>239</v>
      </c>
      <c r="I55" s="11">
        <f>VLOOKUP(B55,'[2]DHG 2023-24'!$B$2:$AW$265,48,FALSE)</f>
        <v>41.3</v>
      </c>
      <c r="J55" s="11">
        <f>VLOOKUP(B55,'[2]DHG 2023-24'!$B$2:$CO$265,49,FALSE)</f>
        <v>7</v>
      </c>
      <c r="K55" s="11">
        <f>VLOOKUP(B55,'[2]DHG 2023-24'!$B$2:$AK$265,36,FALSE)</f>
        <v>9</v>
      </c>
      <c r="L55" s="12">
        <f>VLOOKUP(B55,'[2]DHG 2023-24'!$B$2:$AY$265,50,FALSE)</f>
        <v>287.3</v>
      </c>
      <c r="M55" s="11">
        <f>VLOOKUP(B55,'[2]DHG 2023-24'!$B$2:$CM$265,90,FALSE)</f>
        <v>223.9</v>
      </c>
      <c r="N55" s="11">
        <f>VLOOKUP(B55,'[2]DHG 2023-24'!$B$2:$CN$265,91,FALSE)</f>
        <v>56.399999999999991</v>
      </c>
      <c r="O55" s="11">
        <f>VLOOKUP(B55,'[2]DHG 2023-24'!$B$2:$CO$265,92,FALSE)</f>
        <v>7</v>
      </c>
      <c r="P55" s="11">
        <f>VLOOKUP(B55,'[2]DHG 2023-24'!$B$2:$CP$265,93,FALSE)</f>
        <v>287.3</v>
      </c>
      <c r="Q55" s="11">
        <f>VLOOKUP(B55,'[1]DHG 2024-25'!$B$2:$J$265,9,FALSE)</f>
        <v>6</v>
      </c>
      <c r="R55" s="11">
        <f>VLOOKUP(B55,'[1]DHG 2024-25'!$B$2:$K$265,10,FALSE)</f>
        <v>531</v>
      </c>
      <c r="S55" s="11">
        <f>VLOOKUP(B55,'[1]DHG 2024-25'!$B$2:$AV$265,47,FALSE)</f>
        <v>225.04000000000002</v>
      </c>
      <c r="T55" s="11">
        <f>VLOOKUP(B55,'[1]DHG 2024-25'!$B$2:$AW$265,48,FALSE)</f>
        <v>55.55</v>
      </c>
      <c r="U55" s="11">
        <f>VLOOKUP(B55,'[1]DHG 2024-25'!$B$2:$AX$265,49,FALSE)</f>
        <v>7</v>
      </c>
      <c r="V55" s="11">
        <f>VLOOKUP(B55,'[1]DHG 2024-25'!$B$2:$AL$265,37,FALSE)</f>
        <v>9</v>
      </c>
      <c r="W55" s="33">
        <f>VLOOKUP(B55,'[1]DHG 2024-25'!$B$2:$AY$265,50,FALSE)</f>
        <v>287.59000000000003</v>
      </c>
      <c r="X55" s="39">
        <f t="shared" si="3"/>
        <v>0.29000000000002046</v>
      </c>
      <c r="Z55" s="41">
        <f t="shared" si="1"/>
        <v>0.29000000000002046</v>
      </c>
    </row>
    <row r="56" spans="1:26" ht="20.149999999999999" customHeight="1" x14ac:dyDescent="0.4">
      <c r="A56" s="4">
        <v>77</v>
      </c>
      <c r="B56" s="1" t="s">
        <v>224</v>
      </c>
      <c r="C56" s="1" t="s">
        <v>27</v>
      </c>
      <c r="D56" s="76" t="s">
        <v>225</v>
      </c>
      <c r="E56" s="86" t="s">
        <v>223</v>
      </c>
      <c r="F56" s="11">
        <f>VLOOKUP(B56,'[2]DHG 2023-24'!$B$2:$J$265,9,FALSE)</f>
        <v>20</v>
      </c>
      <c r="G56" s="11">
        <f>VLOOKUP(B56,'[2]DHG 2023-24'!$B$2:$K$265,10,FALSE)</f>
        <v>468</v>
      </c>
      <c r="H56" s="11">
        <f>VLOOKUP(B56,'[2]DHG 2023-24'!$B$2:$AV$265,47,FALSE)</f>
        <v>755.3599999999999</v>
      </c>
      <c r="I56" s="11">
        <f>VLOOKUP(B56,'[2]DHG 2023-24'!$B$2:$AW$265,48,FALSE)</f>
        <v>119.74</v>
      </c>
      <c r="J56" s="11">
        <f>VLOOKUP(B56,'[2]DHG 2023-24'!$B$2:$CO$265,49,FALSE)</f>
        <v>18</v>
      </c>
      <c r="K56" s="11">
        <f>VLOOKUP(B56,'[2]DHG 2023-24'!$B$2:$AK$265,36,FALSE)</f>
        <v>0</v>
      </c>
      <c r="L56" s="12">
        <f>VLOOKUP(B56,'[2]DHG 2023-24'!$B$2:$AY$265,50,FALSE)</f>
        <v>893.09999999999991</v>
      </c>
      <c r="M56" s="11">
        <f>VLOOKUP(B56,'[2]DHG 2023-24'!$B$2:$CM$265,90,FALSE)</f>
        <v>754.39999999999986</v>
      </c>
      <c r="N56" s="11">
        <f>VLOOKUP(B56,'[2]DHG 2023-24'!$B$2:$CN$265,91,FALSE)</f>
        <v>133.69999999999999</v>
      </c>
      <c r="O56" s="11">
        <f>VLOOKUP(B56,'[2]DHG 2023-24'!$B$2:$CO$265,92,FALSE)</f>
        <v>20</v>
      </c>
      <c r="P56" s="11">
        <f>VLOOKUP(B56,'[2]DHG 2023-24'!$B$2:$CP$265,93,FALSE)</f>
        <v>908.09999999999991</v>
      </c>
      <c r="Q56" s="11">
        <f>VLOOKUP(B56,'[1]DHG 2024-25'!$B$2:$J$265,9,FALSE)</f>
        <v>20</v>
      </c>
      <c r="R56" s="11">
        <f>VLOOKUP(B56,'[1]DHG 2024-25'!$B$2:$K$265,10,FALSE)</f>
        <v>486</v>
      </c>
      <c r="S56" s="11">
        <f>VLOOKUP(B56,'[1]DHG 2024-25'!$B$2:$AV$265,47,FALSE)</f>
        <v>806.42</v>
      </c>
      <c r="T56" s="11">
        <f>VLOOKUP(B56,'[1]DHG 2024-25'!$B$2:$AW$265,48,FALSE)</f>
        <v>105.58</v>
      </c>
      <c r="U56" s="11">
        <f>VLOOKUP(B56,'[1]DHG 2024-25'!$B$2:$AX$265,49,FALSE)</f>
        <v>18</v>
      </c>
      <c r="V56" s="11">
        <f>VLOOKUP(B56,'[1]DHG 2024-25'!$B$2:$AL$265,37,FALSE)</f>
        <v>0</v>
      </c>
      <c r="W56" s="33">
        <f>VLOOKUP(B56,'[1]DHG 2024-25'!$B$2:$AY$265,50,FALSE)</f>
        <v>930</v>
      </c>
      <c r="X56" s="39">
        <f t="shared" si="3"/>
        <v>36.900000000000091</v>
      </c>
      <c r="Z56" s="41">
        <f t="shared" si="1"/>
        <v>21.900000000000091</v>
      </c>
    </row>
    <row r="57" spans="1:26" ht="20.149999999999999" customHeight="1" x14ac:dyDescent="0.4">
      <c r="A57" s="4">
        <v>77</v>
      </c>
      <c r="B57" s="1" t="s">
        <v>230</v>
      </c>
      <c r="C57" s="1" t="s">
        <v>27</v>
      </c>
      <c r="D57" s="76" t="s">
        <v>231</v>
      </c>
      <c r="E57" s="86" t="s">
        <v>223</v>
      </c>
      <c r="F57" s="11">
        <f>VLOOKUP(B57,'[2]DHG 2023-24'!$B$2:$J$265,9,FALSE)</f>
        <v>25</v>
      </c>
      <c r="G57" s="11">
        <f>VLOOKUP(B57,'[2]DHG 2023-24'!$B$2:$K$265,10,FALSE)</f>
        <v>504</v>
      </c>
      <c r="H57" s="11">
        <f>VLOOKUP(B57,'[2]DHG 2023-24'!$B$2:$AV$265,47,FALSE)</f>
        <v>848.88999999999987</v>
      </c>
      <c r="I57" s="11">
        <f>VLOOKUP(B57,'[2]DHG 2023-24'!$B$2:$AW$265,48,FALSE)</f>
        <v>194.73</v>
      </c>
      <c r="J57" s="11">
        <f>VLOOKUP(B57,'[2]DHG 2023-24'!$B$2:$CO$265,49,FALSE)</f>
        <v>15</v>
      </c>
      <c r="K57" s="11">
        <f>VLOOKUP(B57,'[2]DHG 2023-24'!$B$2:$AK$265,36,FALSE)</f>
        <v>0</v>
      </c>
      <c r="L57" s="12">
        <f>VLOOKUP(B57,'[2]DHG 2023-24'!$B$2:$AY$265,50,FALSE)</f>
        <v>1058.6199999999999</v>
      </c>
      <c r="M57" s="11">
        <f>VLOOKUP(B57,'[2]DHG 2023-24'!$B$2:$CM$265,90,FALSE)</f>
        <v>875.09999999999991</v>
      </c>
      <c r="N57" s="11">
        <f>VLOOKUP(B57,'[2]DHG 2023-24'!$B$2:$CN$265,91,FALSE)</f>
        <v>205.20999999999998</v>
      </c>
      <c r="O57" s="11">
        <f>VLOOKUP(B57,'[2]DHG 2023-24'!$B$2:$CO$265,92,FALSE)</f>
        <v>15</v>
      </c>
      <c r="P57" s="11">
        <f>VLOOKUP(B57,'[2]DHG 2023-24'!$B$2:$CP$265,93,FALSE)</f>
        <v>1095.31</v>
      </c>
      <c r="Q57" s="11">
        <f>VLOOKUP(B57,'[1]DHG 2024-25'!$B$2:$J$265,9,FALSE)</f>
        <v>25</v>
      </c>
      <c r="R57" s="11">
        <f>VLOOKUP(B57,'[1]DHG 2024-25'!$B$2:$K$265,10,FALSE)</f>
        <v>198</v>
      </c>
      <c r="S57" s="11">
        <f>VLOOKUP(B57,'[1]DHG 2024-25'!$B$2:$AV$265,47,FALSE)</f>
        <v>907.57999999999993</v>
      </c>
      <c r="T57" s="11">
        <f>VLOOKUP(B57,'[1]DHG 2024-25'!$B$2:$AW$265,48,FALSE)</f>
        <v>146.69</v>
      </c>
      <c r="U57" s="11">
        <f>VLOOKUP(B57,'[1]DHG 2024-25'!$B$2:$AX$265,49,FALSE)</f>
        <v>15</v>
      </c>
      <c r="V57" s="11">
        <f>VLOOKUP(B57,'[1]DHG 2024-25'!$B$2:$AL$265,37,FALSE)</f>
        <v>0</v>
      </c>
      <c r="W57" s="33">
        <f>VLOOKUP(B57,'[1]DHG 2024-25'!$B$2:$AY$265,50,FALSE)</f>
        <v>1069.27</v>
      </c>
      <c r="X57" s="39">
        <f t="shared" si="3"/>
        <v>10.650000000000091</v>
      </c>
      <c r="Z57" s="41">
        <f t="shared" si="1"/>
        <v>-26.039999999999964</v>
      </c>
    </row>
    <row r="58" spans="1:26" ht="20.149999999999999" customHeight="1" x14ac:dyDescent="0.4">
      <c r="A58" s="4">
        <v>77</v>
      </c>
      <c r="B58" s="1" t="s">
        <v>106</v>
      </c>
      <c r="C58" s="1" t="s">
        <v>49</v>
      </c>
      <c r="D58" s="76" t="s">
        <v>107</v>
      </c>
      <c r="E58" s="86" t="s">
        <v>108</v>
      </c>
      <c r="F58" s="11">
        <f>VLOOKUP(B58,'[2]DHG 2023-24'!$B$2:$J$265,9,FALSE)</f>
        <v>20</v>
      </c>
      <c r="G58" s="11">
        <f>VLOOKUP(B58,'[2]DHG 2023-24'!$B$2:$K$265,10,FALSE)</f>
        <v>651</v>
      </c>
      <c r="H58" s="11">
        <f>VLOOKUP(B58,'[2]DHG 2023-24'!$B$2:$AV$265,47,FALSE)</f>
        <v>726.18</v>
      </c>
      <c r="I58" s="11">
        <f>VLOOKUP(B58,'[2]DHG 2023-24'!$B$2:$AW$265,48,FALSE)</f>
        <v>100.15</v>
      </c>
      <c r="J58" s="11">
        <f>VLOOKUP(B58,'[2]DHG 2023-24'!$B$2:$CO$265,49,FALSE)</f>
        <v>10</v>
      </c>
      <c r="K58" s="11">
        <f>VLOOKUP(B58,'[2]DHG 2023-24'!$B$2:$AK$265,36,FALSE)</f>
        <v>15</v>
      </c>
      <c r="L58" s="12">
        <f>VLOOKUP(B58,'[2]DHG 2023-24'!$B$2:$AY$265,50,FALSE)</f>
        <v>836.32999999999993</v>
      </c>
      <c r="M58" s="11">
        <f>VLOOKUP(B58,'[2]DHG 2023-24'!$B$2:$CM$265,90,FALSE)</f>
        <v>719.4</v>
      </c>
      <c r="N58" s="11">
        <f>VLOOKUP(B58,'[2]DHG 2023-24'!$B$2:$CN$265,91,FALSE)</f>
        <v>136.43</v>
      </c>
      <c r="O58" s="11">
        <f>VLOOKUP(B58,'[2]DHG 2023-24'!$B$2:$CO$265,92,FALSE)</f>
        <v>20</v>
      </c>
      <c r="P58" s="11">
        <f>VLOOKUP(B58,'[2]DHG 2023-24'!$B$2:$CP$265,93,FALSE)</f>
        <v>875.82999999999993</v>
      </c>
      <c r="Q58" s="11">
        <f>VLOOKUP(B58,'[1]DHG 2024-25'!$B$2:$J$265,9,FALSE)</f>
        <v>23</v>
      </c>
      <c r="R58" s="11">
        <f>VLOOKUP(B58,'[1]DHG 2024-25'!$B$2:$K$265,10,FALSE)</f>
        <v>756</v>
      </c>
      <c r="S58" s="11">
        <f>VLOOKUP(B58,'[1]DHG 2024-25'!$B$2:$AV$265,47,FALSE)</f>
        <v>817.96</v>
      </c>
      <c r="T58" s="11">
        <f>VLOOKUP(B58,'[1]DHG 2024-25'!$B$2:$AW$265,48,FALSE)</f>
        <v>110.3</v>
      </c>
      <c r="U58" s="11">
        <f>VLOOKUP(B58,'[1]DHG 2024-25'!$B$2:$AX$265,49,FALSE)</f>
        <v>10</v>
      </c>
      <c r="V58" s="11">
        <f>VLOOKUP(B58,'[1]DHG 2024-25'!$B$2:$AL$265,37,FALSE)</f>
        <v>15</v>
      </c>
      <c r="W58" s="33">
        <f>VLOOKUP(B58,'[1]DHG 2024-25'!$B$2:$AY$265,50,FALSE)</f>
        <v>938.26</v>
      </c>
      <c r="X58" s="39">
        <f t="shared" si="3"/>
        <v>101.93000000000006</v>
      </c>
      <c r="Z58" s="41">
        <f t="shared" si="1"/>
        <v>62.430000000000064</v>
      </c>
    </row>
    <row r="59" spans="1:26" ht="20.149999999999999" customHeight="1" x14ac:dyDescent="0.4">
      <c r="A59" s="4">
        <v>77</v>
      </c>
      <c r="B59" s="1" t="s">
        <v>109</v>
      </c>
      <c r="C59" s="1" t="s">
        <v>27</v>
      </c>
      <c r="D59" s="76" t="s">
        <v>110</v>
      </c>
      <c r="E59" s="86" t="s">
        <v>108</v>
      </c>
      <c r="F59" s="11">
        <f>VLOOKUP(B59,'[2]DHG 2023-24'!$B$2:$J$265,9,FALSE)</f>
        <v>3</v>
      </c>
      <c r="G59" s="11">
        <f>VLOOKUP(B59,'[2]DHG 2023-24'!$B$2:$K$265,10,FALSE)</f>
        <v>84</v>
      </c>
      <c r="H59" s="11">
        <f>VLOOKUP(B59,'[2]DHG 2023-24'!$B$2:$AV$265,47,FALSE)</f>
        <v>128.57</v>
      </c>
      <c r="I59" s="11">
        <f>VLOOKUP(B59,'[2]DHG 2023-24'!$B$2:$AW$265,48,FALSE)</f>
        <v>24.21</v>
      </c>
      <c r="J59" s="11">
        <f>VLOOKUP(B59,'[2]DHG 2023-24'!$B$2:$CO$265,49,FALSE)</f>
        <v>2</v>
      </c>
      <c r="K59" s="11">
        <f>VLOOKUP(B59,'[2]DHG 2023-24'!$B$2:$AK$265,36,FALSE)</f>
        <v>0</v>
      </c>
      <c r="L59" s="12">
        <f>VLOOKUP(B59,'[2]DHG 2023-24'!$B$2:$AY$265,50,FALSE)</f>
        <v>154.78</v>
      </c>
      <c r="M59" s="11">
        <f>VLOOKUP(B59,'[2]DHG 2023-24'!$B$2:$CM$265,90,FALSE)</f>
        <v>122.5</v>
      </c>
      <c r="N59" s="11">
        <f>VLOOKUP(B59,'[2]DHG 2023-24'!$B$2:$CN$265,91,FALSE)</f>
        <v>31.72</v>
      </c>
      <c r="O59" s="11">
        <f>VLOOKUP(B59,'[2]DHG 2023-24'!$B$2:$CO$265,92,FALSE)</f>
        <v>7.5</v>
      </c>
      <c r="P59" s="11">
        <f>VLOOKUP(B59,'[2]DHG 2023-24'!$B$2:$CP$265,93,FALSE)</f>
        <v>161.72</v>
      </c>
      <c r="Q59" s="11">
        <f>VLOOKUP(B59,'[1]DHG 2024-25'!$B$2:$J$265,9,FALSE)</f>
        <v>4</v>
      </c>
      <c r="R59" s="11">
        <f>VLOOKUP(B59,'[1]DHG 2024-25'!$B$2:$K$265,10,FALSE)</f>
        <v>99</v>
      </c>
      <c r="S59" s="11">
        <f>VLOOKUP(B59,'[1]DHG 2024-25'!$B$2:$AV$265,47,FALSE)</f>
        <v>151.56</v>
      </c>
      <c r="T59" s="11">
        <f>VLOOKUP(B59,'[1]DHG 2024-25'!$B$2:$AW$265,48,FALSE)</f>
        <v>21.62</v>
      </c>
      <c r="U59" s="11">
        <f>VLOOKUP(B59,'[1]DHG 2024-25'!$B$2:$AX$265,49,FALSE)</f>
        <v>2</v>
      </c>
      <c r="V59" s="11">
        <f>VLOOKUP(B59,'[1]DHG 2024-25'!$B$2:$AL$265,37,FALSE)</f>
        <v>0</v>
      </c>
      <c r="W59" s="33">
        <f>VLOOKUP(B59,'[1]DHG 2024-25'!$B$2:$AY$265,50,FALSE)</f>
        <v>175.18</v>
      </c>
      <c r="X59" s="39">
        <f t="shared" si="3"/>
        <v>20.400000000000006</v>
      </c>
      <c r="Z59" s="41">
        <f t="shared" si="1"/>
        <v>13.460000000000008</v>
      </c>
    </row>
    <row r="60" spans="1:26" ht="20.149999999999999" customHeight="1" x14ac:dyDescent="0.4">
      <c r="A60" s="4">
        <v>77</v>
      </c>
      <c r="B60" s="1" t="s">
        <v>43</v>
      </c>
      <c r="C60" s="1" t="s">
        <v>23</v>
      </c>
      <c r="D60" s="76" t="s">
        <v>44</v>
      </c>
      <c r="E60" s="86" t="s">
        <v>45</v>
      </c>
      <c r="F60" s="11">
        <f>VLOOKUP(B60,'[2]DHG 2023-24'!$B$2:$J$265,9,FALSE)</f>
        <v>25</v>
      </c>
      <c r="G60" s="11">
        <f>VLOOKUP(B60,'[2]DHG 2023-24'!$B$2:$K$265,10,FALSE)</f>
        <v>853</v>
      </c>
      <c r="H60" s="11">
        <f>VLOOKUP(B60,'[2]DHG 2023-24'!$B$2:$AV$265,47,FALSE)</f>
        <v>897.18000000000006</v>
      </c>
      <c r="I60" s="11">
        <f>VLOOKUP(B60,'[2]DHG 2023-24'!$B$2:$AW$265,48,FALSE)</f>
        <v>93.52</v>
      </c>
      <c r="J60" s="11">
        <f>VLOOKUP(B60,'[2]DHG 2023-24'!$B$2:$CO$265,49,FALSE)</f>
        <v>20</v>
      </c>
      <c r="K60" s="11">
        <f>VLOOKUP(B60,'[2]DHG 2023-24'!$B$2:$AK$265,36,FALSE)</f>
        <v>0</v>
      </c>
      <c r="L60" s="12">
        <f>VLOOKUP(B60,'[2]DHG 2023-24'!$B$2:$AY$265,50,FALSE)</f>
        <v>1010.7</v>
      </c>
      <c r="M60" s="11">
        <f>VLOOKUP(B60,'[2]DHG 2023-24'!$B$2:$CM$265,90,FALSE)</f>
        <v>909.40000000000009</v>
      </c>
      <c r="N60" s="11">
        <f>VLOOKUP(B60,'[2]DHG 2023-24'!$B$2:$CN$265,91,FALSE)</f>
        <v>88.3</v>
      </c>
      <c r="O60" s="11">
        <f>VLOOKUP(B60,'[2]DHG 2023-24'!$B$2:$CO$265,92,FALSE)</f>
        <v>15.25</v>
      </c>
      <c r="P60" s="11">
        <f>VLOOKUP(B60,'[2]DHG 2023-24'!$B$2:$CP$265,93,FALSE)</f>
        <v>1012.95</v>
      </c>
      <c r="Q60" s="11">
        <f>VLOOKUP(B60,'[1]DHG 2024-25'!$B$2:$J$265,9,FALSE)</f>
        <v>25</v>
      </c>
      <c r="R60" s="11">
        <f>VLOOKUP(B60,'[1]DHG 2024-25'!$B$2:$K$265,10,FALSE)</f>
        <v>853</v>
      </c>
      <c r="S60" s="11">
        <f>VLOOKUP(B60,'[1]DHG 2024-25'!$B$2:$AV$265,47,FALSE)</f>
        <v>903.23</v>
      </c>
      <c r="T60" s="11">
        <f>VLOOKUP(B60,'[1]DHG 2024-25'!$B$2:$AW$265,48,FALSE)</f>
        <v>91.31</v>
      </c>
      <c r="U60" s="11">
        <f>VLOOKUP(B60,'[1]DHG 2024-25'!$B$2:$AX$265,49,FALSE)</f>
        <v>20</v>
      </c>
      <c r="V60" s="11">
        <f>VLOOKUP(B60,'[1]DHG 2024-25'!$B$2:$AL$265,37,FALSE)</f>
        <v>0</v>
      </c>
      <c r="W60" s="33">
        <f>VLOOKUP(B60,'[1]DHG 2024-25'!$B$2:$AY$265,50,FALSE)</f>
        <v>1014.54</v>
      </c>
      <c r="X60" s="39">
        <f t="shared" si="3"/>
        <v>3.8399999999999181</v>
      </c>
      <c r="Z60" s="41">
        <f t="shared" si="1"/>
        <v>1.5899999999999181</v>
      </c>
    </row>
    <row r="61" spans="1:26" ht="20.149999999999999" customHeight="1" x14ac:dyDescent="0.4">
      <c r="A61" s="4">
        <v>77</v>
      </c>
      <c r="B61" s="1" t="s">
        <v>46</v>
      </c>
      <c r="C61" s="1" t="s">
        <v>27</v>
      </c>
      <c r="D61" s="76" t="s">
        <v>47</v>
      </c>
      <c r="E61" s="86" t="s">
        <v>45</v>
      </c>
      <c r="F61" s="11">
        <f>VLOOKUP(B61,'[2]DHG 2023-24'!$B$2:$J$265,9,FALSE)</f>
        <v>16</v>
      </c>
      <c r="G61" s="11">
        <f>VLOOKUP(B61,'[2]DHG 2023-24'!$B$2:$K$265,10,FALSE)</f>
        <v>366</v>
      </c>
      <c r="H61" s="11">
        <f>VLOOKUP(B61,'[2]DHG 2023-24'!$B$2:$AV$265,47,FALSE)</f>
        <v>636.16</v>
      </c>
      <c r="I61" s="11">
        <f>VLOOKUP(B61,'[2]DHG 2023-24'!$B$2:$AW$265,48,FALSE)</f>
        <v>96.17</v>
      </c>
      <c r="J61" s="11">
        <f>VLOOKUP(B61,'[2]DHG 2023-24'!$B$2:$CO$265,49,FALSE)</f>
        <v>3</v>
      </c>
      <c r="K61" s="11">
        <f>VLOOKUP(B61,'[2]DHG 2023-24'!$B$2:$AK$265,36,FALSE)</f>
        <v>0</v>
      </c>
      <c r="L61" s="12">
        <f>VLOOKUP(B61,'[2]DHG 2023-24'!$B$2:$AY$265,50,FALSE)</f>
        <v>735.32999999999993</v>
      </c>
      <c r="M61" s="11">
        <f>VLOOKUP(B61,'[2]DHG 2023-24'!$B$2:$CM$265,90,FALSE)</f>
        <v>639.6</v>
      </c>
      <c r="N61" s="11">
        <f>VLOOKUP(B61,'[2]DHG 2023-24'!$B$2:$CN$265,91,FALSE)</f>
        <v>124.80000000000001</v>
      </c>
      <c r="O61" s="11">
        <f>VLOOKUP(B61,'[2]DHG 2023-24'!$B$2:$CO$265,92,FALSE)</f>
        <v>4.75</v>
      </c>
      <c r="P61" s="11">
        <f>VLOOKUP(B61,'[2]DHG 2023-24'!$B$2:$CP$265,93,FALSE)</f>
        <v>769.15</v>
      </c>
      <c r="Q61" s="11">
        <f>VLOOKUP(B61,'[1]DHG 2024-25'!$B$2:$J$265,9,FALSE)</f>
        <v>18</v>
      </c>
      <c r="R61" s="11">
        <f>VLOOKUP(B61,'[1]DHG 2024-25'!$B$2:$K$265,10,FALSE)</f>
        <v>426</v>
      </c>
      <c r="S61" s="11">
        <f>VLOOKUP(B61,'[1]DHG 2024-25'!$B$2:$AV$265,47,FALSE)</f>
        <v>694.3</v>
      </c>
      <c r="T61" s="11">
        <f>VLOOKUP(B61,'[1]DHG 2024-25'!$B$2:$AW$265,48,FALSE)</f>
        <v>106.36</v>
      </c>
      <c r="U61" s="11">
        <f>VLOOKUP(B61,'[1]DHG 2024-25'!$B$2:$AX$265,49,FALSE)</f>
        <v>3</v>
      </c>
      <c r="V61" s="11">
        <f>VLOOKUP(B61,'[1]DHG 2024-25'!$B$2:$AL$265,37,FALSE)</f>
        <v>0</v>
      </c>
      <c r="W61" s="33">
        <f>VLOOKUP(B61,'[1]DHG 2024-25'!$B$2:$AY$265,50,FALSE)</f>
        <v>803.66</v>
      </c>
      <c r="X61" s="39">
        <f t="shared" si="3"/>
        <v>68.330000000000041</v>
      </c>
      <c r="Z61" s="41">
        <f t="shared" si="1"/>
        <v>34.509999999999991</v>
      </c>
    </row>
    <row r="62" spans="1:26" ht="20.149999999999999" customHeight="1" x14ac:dyDescent="0.4">
      <c r="A62" s="4">
        <v>77</v>
      </c>
      <c r="B62" s="1" t="s">
        <v>69</v>
      </c>
      <c r="C62" s="1" t="s">
        <v>70</v>
      </c>
      <c r="D62" s="76" t="s">
        <v>71</v>
      </c>
      <c r="E62" s="86" t="s">
        <v>72</v>
      </c>
      <c r="F62" s="11">
        <f>VLOOKUP(B62,'[2]DHG 2023-24'!$B$2:$J$265,9,FALSE)</f>
        <v>0</v>
      </c>
      <c r="G62" s="11">
        <f>VLOOKUP(B62,'[2]DHG 2023-24'!$B$2:$K$265,10,FALSE)</f>
        <v>0</v>
      </c>
      <c r="H62" s="11">
        <f>VLOOKUP(B62,'[2]DHG 2023-24'!$B$2:$AV$265,47,FALSE)</f>
        <v>525.63</v>
      </c>
      <c r="I62" s="11">
        <f>VLOOKUP(B62,'[2]DHG 2023-24'!$B$2:$AW$265,48,FALSE)</f>
        <v>62.37</v>
      </c>
      <c r="J62" s="11">
        <f>VLOOKUP(B62,'[2]DHG 2023-24'!$B$2:$CO$265,49,FALSE)</f>
        <v>0</v>
      </c>
      <c r="K62" s="11">
        <f>VLOOKUP(B62,'[2]DHG 2023-24'!$B$2:$AK$265,36,FALSE)</f>
        <v>0</v>
      </c>
      <c r="L62" s="12">
        <f>VLOOKUP(B62,'[2]DHG 2023-24'!$B$2:$AY$265,50,FALSE)</f>
        <v>588</v>
      </c>
      <c r="M62" s="11">
        <f>VLOOKUP(B62,'[2]DHG 2023-24'!$B$2:$CM$265,90,FALSE)</f>
        <v>529.9</v>
      </c>
      <c r="N62" s="11">
        <f>VLOOKUP(B62,'[2]DHG 2023-24'!$B$2:$CN$265,91,FALSE)</f>
        <v>60.099999999999994</v>
      </c>
      <c r="O62" s="11">
        <f>VLOOKUP(B62,'[2]DHG 2023-24'!$B$2:$CO$265,92,FALSE)</f>
        <v>0</v>
      </c>
      <c r="P62" s="11">
        <f>VLOOKUP(B62,'[2]DHG 2023-24'!$B$2:$CP$265,93,FALSE)</f>
        <v>590</v>
      </c>
      <c r="Q62" s="11">
        <f>VLOOKUP(B62,'[1]DHG 2024-25'!$B$2:$J$265,9,FALSE)</f>
        <v>0</v>
      </c>
      <c r="R62" s="11">
        <f>VLOOKUP(B62,'[1]DHG 2024-25'!$B$2:$K$265,10,FALSE)</f>
        <v>0</v>
      </c>
      <c r="S62" s="11">
        <f>VLOOKUP(B62,'[1]DHG 2024-25'!$B$2:$AV$265,47,FALSE)</f>
        <v>532.74</v>
      </c>
      <c r="T62" s="11">
        <f>VLOOKUP(B62,'[1]DHG 2024-25'!$B$2:$AW$265,48,FALSE)</f>
        <v>55.26</v>
      </c>
      <c r="U62" s="11">
        <f>VLOOKUP(B62,'[1]DHG 2024-25'!$B$2:$AX$265,49,FALSE)</f>
        <v>0</v>
      </c>
      <c r="V62" s="11">
        <f>VLOOKUP(B62,'[1]DHG 2024-25'!$B$2:$AL$265,37,FALSE)</f>
        <v>0</v>
      </c>
      <c r="W62" s="33">
        <f>VLOOKUP(B62,'[1]DHG 2024-25'!$B$2:$AY$265,50,FALSE)</f>
        <v>588</v>
      </c>
      <c r="X62" s="39">
        <f t="shared" si="3"/>
        <v>0</v>
      </c>
      <c r="Z62" s="41">
        <f t="shared" si="1"/>
        <v>-2</v>
      </c>
    </row>
    <row r="63" spans="1:26" ht="20.149999999999999" customHeight="1" x14ac:dyDescent="0.4">
      <c r="A63" s="4">
        <v>77</v>
      </c>
      <c r="B63" s="1" t="s">
        <v>172</v>
      </c>
      <c r="C63" s="1" t="s">
        <v>49</v>
      </c>
      <c r="D63" s="76" t="s">
        <v>173</v>
      </c>
      <c r="E63" s="86" t="s">
        <v>174</v>
      </c>
      <c r="F63" s="11">
        <f>VLOOKUP(B63,'[2]DHG 2023-24'!$B$2:$J$265,9,FALSE)</f>
        <v>53</v>
      </c>
      <c r="G63" s="11">
        <f>VLOOKUP(B63,'[2]DHG 2023-24'!$B$2:$K$265,10,FALSE)</f>
        <v>1463</v>
      </c>
      <c r="H63" s="11">
        <f>VLOOKUP(B63,'[2]DHG 2023-24'!$B$2:$AV$265,47,FALSE)</f>
        <v>2025</v>
      </c>
      <c r="I63" s="11">
        <f>VLOOKUP(B63,'[2]DHG 2023-24'!$B$2:$AW$265,48,FALSE)</f>
        <v>381.79</v>
      </c>
      <c r="J63" s="11">
        <f>VLOOKUP(B63,'[2]DHG 2023-24'!$B$2:$CO$265,49,FALSE)</f>
        <v>32</v>
      </c>
      <c r="K63" s="11">
        <f>VLOOKUP(B63,'[2]DHG 2023-24'!$B$2:$AK$265,36,FALSE)</f>
        <v>0</v>
      </c>
      <c r="L63" s="12">
        <f>VLOOKUP(B63,'[2]DHG 2023-24'!$B$2:$AY$265,50,FALSE)</f>
        <v>2438.79</v>
      </c>
      <c r="M63" s="11">
        <f>VLOOKUP(B63,'[2]DHG 2023-24'!$B$2:$CM$265,90,FALSE)</f>
        <v>2058</v>
      </c>
      <c r="N63" s="11">
        <f>VLOOKUP(B63,'[2]DHG 2023-24'!$B$2:$CN$265,91,FALSE)</f>
        <v>396.31</v>
      </c>
      <c r="O63" s="11">
        <f>VLOOKUP(B63,'[2]DHG 2023-24'!$B$2:$CO$265,92,FALSE)</f>
        <v>32</v>
      </c>
      <c r="P63" s="11">
        <f>VLOOKUP(B63,'[2]DHG 2023-24'!$B$2:$CP$265,93,FALSE)</f>
        <v>2486.31</v>
      </c>
      <c r="Q63" s="11">
        <f>VLOOKUP(B63,'[1]DHG 2024-25'!$B$2:$J$265,9,FALSE)</f>
        <v>55</v>
      </c>
      <c r="R63" s="11">
        <f>VLOOKUP(B63,'[1]DHG 2024-25'!$B$2:$K$265,10,FALSE)</f>
        <v>1537</v>
      </c>
      <c r="S63" s="11">
        <f>VLOOKUP(B63,'[1]DHG 2024-25'!$B$2:$AV$265,47,FALSE)</f>
        <v>2156.7800000000002</v>
      </c>
      <c r="T63" s="11">
        <f>VLOOKUP(B63,'[1]DHG 2024-25'!$B$2:$AW$265,48,FALSE)</f>
        <v>365.38</v>
      </c>
      <c r="U63" s="11">
        <f>VLOOKUP(B63,'[1]DHG 2024-25'!$B$2:$AX$265,49,FALSE)</f>
        <v>32</v>
      </c>
      <c r="V63" s="11">
        <f>VLOOKUP(B63,'[1]DHG 2024-25'!$B$2:$AL$265,37,FALSE)</f>
        <v>0</v>
      </c>
      <c r="W63" s="33">
        <f>VLOOKUP(B63,'[1]DHG 2024-25'!$B$2:$AY$265,50,FALSE)</f>
        <v>2554.1600000000003</v>
      </c>
      <c r="X63" s="39">
        <f t="shared" si="3"/>
        <v>115.37000000000035</v>
      </c>
      <c r="Z63" s="41">
        <f t="shared" si="1"/>
        <v>67.850000000000364</v>
      </c>
    </row>
    <row r="64" spans="1:26" ht="20.149999999999999" customHeight="1" x14ac:dyDescent="0.4">
      <c r="A64" s="4">
        <v>77</v>
      </c>
      <c r="B64" s="1" t="s">
        <v>89</v>
      </c>
      <c r="C64" s="1" t="s">
        <v>55</v>
      </c>
      <c r="D64" s="76" t="s">
        <v>90</v>
      </c>
      <c r="E64" s="86" t="s">
        <v>91</v>
      </c>
      <c r="F64" s="11">
        <f>VLOOKUP(B64,'[2]DHG 2023-24'!$B$2:$J$265,9,FALSE)</f>
        <v>23</v>
      </c>
      <c r="G64" s="11">
        <f>VLOOKUP(B64,'[2]DHG 2023-24'!$B$2:$K$265,10,FALSE)</f>
        <v>588</v>
      </c>
      <c r="H64" s="11">
        <f>VLOOKUP(B64,'[2]DHG 2023-24'!$B$2:$AV$265,47,FALSE)</f>
        <v>885.27</v>
      </c>
      <c r="I64" s="11">
        <f>VLOOKUP(B64,'[2]DHG 2023-24'!$B$2:$AW$265,48,FALSE)</f>
        <v>148.93</v>
      </c>
      <c r="J64" s="11">
        <f>VLOOKUP(B64,'[2]DHG 2023-24'!$B$2:$CO$265,49,FALSE)</f>
        <v>12</v>
      </c>
      <c r="K64" s="11">
        <f>VLOOKUP(B64,'[2]DHG 2023-24'!$B$2:$AK$265,36,FALSE)</f>
        <v>7</v>
      </c>
      <c r="L64" s="12">
        <f>VLOOKUP(B64,'[2]DHG 2023-24'!$B$2:$AY$265,50,FALSE)</f>
        <v>1046.2</v>
      </c>
      <c r="M64" s="11">
        <f>VLOOKUP(B64,'[2]DHG 2023-24'!$B$2:$CM$265,90,FALSE)</f>
        <v>895</v>
      </c>
      <c r="N64" s="11">
        <f>VLOOKUP(B64,'[2]DHG 2023-24'!$B$2:$CN$265,91,FALSE)</f>
        <v>165.52</v>
      </c>
      <c r="O64" s="11">
        <f>VLOOKUP(B64,'[2]DHG 2023-24'!$B$2:$CO$265,92,FALSE)</f>
        <v>12</v>
      </c>
      <c r="P64" s="11">
        <f>VLOOKUP(B64,'[2]DHG 2023-24'!$B$2:$CP$265,93,FALSE)</f>
        <v>1072.52</v>
      </c>
      <c r="Q64" s="11">
        <f>VLOOKUP(B64,'[1]DHG 2024-25'!$B$2:$J$265,9,FALSE)</f>
        <v>24</v>
      </c>
      <c r="R64" s="11">
        <f>VLOOKUP(B64,'[1]DHG 2024-25'!$B$2:$K$265,10,FALSE)</f>
        <v>630</v>
      </c>
      <c r="S64" s="11">
        <f>VLOOKUP(B64,'[1]DHG 2024-25'!$B$2:$AV$265,47,FALSE)</f>
        <v>957.07999999999993</v>
      </c>
      <c r="T64" s="11">
        <f>VLOOKUP(B64,'[1]DHG 2024-25'!$B$2:$AW$265,48,FALSE)</f>
        <v>152.44999999999999</v>
      </c>
      <c r="U64" s="11">
        <f>VLOOKUP(B64,'[1]DHG 2024-25'!$B$2:$AX$265,49,FALSE)</f>
        <v>12</v>
      </c>
      <c r="V64" s="11">
        <f>VLOOKUP(B64,'[1]DHG 2024-25'!$B$2:$AL$265,37,FALSE)</f>
        <v>7</v>
      </c>
      <c r="W64" s="33">
        <f>VLOOKUP(B64,'[1]DHG 2024-25'!$B$2:$AY$265,50,FALSE)</f>
        <v>1121.53</v>
      </c>
      <c r="X64" s="39">
        <f t="shared" si="3"/>
        <v>75.329999999999927</v>
      </c>
      <c r="Z64" s="41">
        <f t="shared" si="1"/>
        <v>49.009999999999991</v>
      </c>
    </row>
    <row r="65" spans="1:26" ht="20.149999999999999" customHeight="1" x14ac:dyDescent="0.4">
      <c r="A65" s="4">
        <v>77</v>
      </c>
      <c r="B65" s="1" t="s">
        <v>92</v>
      </c>
      <c r="C65" s="1" t="s">
        <v>59</v>
      </c>
      <c r="D65" s="76" t="s">
        <v>93</v>
      </c>
      <c r="E65" s="86" t="s">
        <v>91</v>
      </c>
      <c r="F65" s="11">
        <f>VLOOKUP(B65,'[2]DHG 2023-24'!$B$2:$J$265,9,FALSE)</f>
        <v>4</v>
      </c>
      <c r="G65" s="11">
        <f>VLOOKUP(B65,'[2]DHG 2023-24'!$B$2:$K$265,10,FALSE)</f>
        <v>96</v>
      </c>
      <c r="H65" s="11">
        <f>VLOOKUP(B65,'[2]DHG 2023-24'!$B$2:$AV$265,47,FALSE)</f>
        <v>140.06</v>
      </c>
      <c r="I65" s="11">
        <f>VLOOKUP(B65,'[2]DHG 2023-24'!$B$2:$AW$265,48,FALSE)</f>
        <v>14.59</v>
      </c>
      <c r="J65" s="11">
        <f>VLOOKUP(B65,'[2]DHG 2023-24'!$B$2:$CO$265,49,FALSE)</f>
        <v>6</v>
      </c>
      <c r="K65" s="11">
        <f>VLOOKUP(B65,'[2]DHG 2023-24'!$B$2:$AK$265,36,FALSE)</f>
        <v>0</v>
      </c>
      <c r="L65" s="12">
        <f>VLOOKUP(B65,'[2]DHG 2023-24'!$B$2:$AY$265,50,FALSE)</f>
        <v>160.65</v>
      </c>
      <c r="M65" s="11">
        <f>VLOOKUP(B65,'[2]DHG 2023-24'!$B$2:$CM$265,90,FALSE)</f>
        <v>138.6</v>
      </c>
      <c r="N65" s="11">
        <f>VLOOKUP(B65,'[2]DHG 2023-24'!$B$2:$CN$265,91,FALSE)</f>
        <v>23.05</v>
      </c>
      <c r="O65" s="11">
        <f>VLOOKUP(B65,'[2]DHG 2023-24'!$B$2:$CO$265,92,FALSE)</f>
        <v>0</v>
      </c>
      <c r="P65" s="11">
        <f>VLOOKUP(B65,'[2]DHG 2023-24'!$B$2:$CP$265,93,FALSE)</f>
        <v>161.65</v>
      </c>
      <c r="Q65" s="11">
        <f>VLOOKUP(B65,'[1]DHG 2024-25'!$B$2:$J$265,9,FALSE)</f>
        <v>4</v>
      </c>
      <c r="R65" s="11">
        <f>VLOOKUP(B65,'[1]DHG 2024-25'!$B$2:$K$265,10,FALSE)</f>
        <v>102</v>
      </c>
      <c r="S65" s="11">
        <f>VLOOKUP(B65,'[1]DHG 2024-25'!$B$2:$AV$265,47,FALSE)</f>
        <v>155.63999999999999</v>
      </c>
      <c r="T65" s="11">
        <f>VLOOKUP(B65,'[1]DHG 2024-25'!$B$2:$AW$265,48,FALSE)</f>
        <v>8.09</v>
      </c>
      <c r="U65" s="11">
        <f>VLOOKUP(B65,'[1]DHG 2024-25'!$B$2:$AX$265,49,FALSE)</f>
        <v>6</v>
      </c>
      <c r="V65" s="11">
        <f>VLOOKUP(B65,'[1]DHG 2024-25'!$B$2:$AL$265,37,FALSE)</f>
        <v>0</v>
      </c>
      <c r="W65" s="33">
        <f>VLOOKUP(B65,'[1]DHG 2024-25'!$B$2:$AY$265,50,FALSE)</f>
        <v>169.73</v>
      </c>
      <c r="X65" s="39">
        <f t="shared" si="3"/>
        <v>9.0799999999999841</v>
      </c>
      <c r="Z65" s="41">
        <f t="shared" si="1"/>
        <v>8.0799999999999841</v>
      </c>
    </row>
    <row r="66" spans="1:26" ht="20.149999999999999" customHeight="1" x14ac:dyDescent="0.4">
      <c r="A66" s="4">
        <v>77</v>
      </c>
      <c r="B66" s="1" t="s">
        <v>99</v>
      </c>
      <c r="C66" s="1" t="s">
        <v>30</v>
      </c>
      <c r="D66" s="76" t="s">
        <v>100</v>
      </c>
      <c r="E66" s="86" t="s">
        <v>101</v>
      </c>
      <c r="F66" s="11">
        <f>VLOOKUP(B66,'[2]DHG 2023-24'!$B$2:$J$265,9,FALSE)</f>
        <v>36</v>
      </c>
      <c r="G66" s="11">
        <f>VLOOKUP(B66,'[2]DHG 2023-24'!$B$2:$K$265,10,FALSE)</f>
        <v>1211</v>
      </c>
      <c r="H66" s="11">
        <f>VLOOKUP(B66,'[2]DHG 2023-24'!$B$2:$AV$265,47,FALSE)</f>
        <v>1271.21</v>
      </c>
      <c r="I66" s="11">
        <f>VLOOKUP(B66,'[2]DHG 2023-24'!$B$2:$AW$265,48,FALSE)</f>
        <v>213.83</v>
      </c>
      <c r="J66" s="11">
        <f>VLOOKUP(B66,'[2]DHG 2023-24'!$B$2:$CO$265,49,FALSE)</f>
        <v>16</v>
      </c>
      <c r="K66" s="11">
        <f>VLOOKUP(B66,'[2]DHG 2023-24'!$B$2:$AK$265,36,FALSE)</f>
        <v>0</v>
      </c>
      <c r="L66" s="12">
        <f>VLOOKUP(B66,'[2]DHG 2023-24'!$B$2:$AY$265,50,FALSE)</f>
        <v>1501.04</v>
      </c>
      <c r="M66" s="11">
        <f>VLOOKUP(B66,'[2]DHG 2023-24'!$B$2:$CM$265,90,FALSE)</f>
        <v>1305.8</v>
      </c>
      <c r="N66" s="11">
        <f>VLOOKUP(B66,'[2]DHG 2023-24'!$B$2:$CN$265,91,FALSE)</f>
        <v>182.24</v>
      </c>
      <c r="O66" s="11">
        <f>VLOOKUP(B66,'[2]DHG 2023-24'!$B$2:$CO$265,92,FALSE)</f>
        <v>16</v>
      </c>
      <c r="P66" s="11">
        <f>VLOOKUP(B66,'[2]DHG 2023-24'!$B$2:$CP$265,93,FALSE)</f>
        <v>1504.04</v>
      </c>
      <c r="Q66" s="11">
        <f>VLOOKUP(B66,'[1]DHG 2024-25'!$B$2:$J$265,9,FALSE)</f>
        <v>35</v>
      </c>
      <c r="R66" s="11">
        <f>VLOOKUP(B66,'[1]DHG 2024-25'!$B$2:$K$265,10,FALSE)</f>
        <v>1176</v>
      </c>
      <c r="S66" s="11">
        <f>VLOOKUP(B66,'[1]DHG 2024-25'!$B$2:$AV$265,47,FALSE)</f>
        <v>1212.5</v>
      </c>
      <c r="T66" s="11">
        <f>VLOOKUP(B66,'[1]DHG 2024-25'!$B$2:$AW$265,48,FALSE)</f>
        <v>219.37</v>
      </c>
      <c r="U66" s="11">
        <f>VLOOKUP(B66,'[1]DHG 2024-25'!$B$2:$AX$265,49,FALSE)</f>
        <v>16</v>
      </c>
      <c r="V66" s="11">
        <f>VLOOKUP(B66,'[1]DHG 2024-25'!$B$2:$AL$265,37,FALSE)</f>
        <v>0</v>
      </c>
      <c r="W66" s="33">
        <f>VLOOKUP(B66,'[1]DHG 2024-25'!$B$2:$AY$265,50,FALSE)</f>
        <v>1447.87</v>
      </c>
      <c r="X66" s="39">
        <f t="shared" si="3"/>
        <v>-53.170000000000073</v>
      </c>
      <c r="Z66" s="41">
        <f t="shared" si="1"/>
        <v>-56.170000000000073</v>
      </c>
    </row>
    <row r="67" spans="1:26" ht="20.149999999999999" customHeight="1" x14ac:dyDescent="0.4">
      <c r="A67" s="4">
        <v>77</v>
      </c>
      <c r="B67" s="1" t="s">
        <v>139</v>
      </c>
      <c r="C67" s="1" t="s">
        <v>34</v>
      </c>
      <c r="D67" s="76" t="s">
        <v>140</v>
      </c>
      <c r="E67" s="86" t="s">
        <v>51</v>
      </c>
      <c r="F67" s="11">
        <f>VLOOKUP(B67,'[2]DHG 2023-24'!$B$2:$J$265,9,FALSE)</f>
        <v>20</v>
      </c>
      <c r="G67" s="11">
        <f>VLOOKUP(B67,'[2]DHG 2023-24'!$B$2:$K$265,10,FALSE)</f>
        <v>490</v>
      </c>
      <c r="H67" s="11">
        <f>VLOOKUP(B67,'[2]DHG 2023-24'!$B$2:$AV$265,47,FALSE)</f>
        <v>769.92</v>
      </c>
      <c r="I67" s="11">
        <f>VLOOKUP(B67,'[2]DHG 2023-24'!$B$2:$AW$265,48,FALSE)</f>
        <v>106.47</v>
      </c>
      <c r="J67" s="11">
        <f>VLOOKUP(B67,'[2]DHG 2023-24'!$B$2:$CO$265,49,FALSE)</f>
        <v>10</v>
      </c>
      <c r="K67" s="11">
        <f>VLOOKUP(B67,'[2]DHG 2023-24'!$B$2:$AK$265,36,FALSE)</f>
        <v>5</v>
      </c>
      <c r="L67" s="12">
        <f>VLOOKUP(B67,'[2]DHG 2023-24'!$B$2:$AY$265,50,FALSE)</f>
        <v>886.39</v>
      </c>
      <c r="M67" s="11">
        <f>VLOOKUP(B67,'[2]DHG 2023-24'!$B$2:$CM$265,90,FALSE)</f>
        <v>757.4</v>
      </c>
      <c r="N67" s="11">
        <f>VLOOKUP(B67,'[2]DHG 2023-24'!$B$2:$CN$265,91,FALSE)</f>
        <v>119.99</v>
      </c>
      <c r="O67" s="11">
        <f>VLOOKUP(B67,'[2]DHG 2023-24'!$B$2:$CO$265,92,FALSE)</f>
        <v>10</v>
      </c>
      <c r="P67" s="11">
        <f>VLOOKUP(B67,'[2]DHG 2023-24'!$B$2:$CP$265,93,FALSE)</f>
        <v>887.39</v>
      </c>
      <c r="Q67" s="11">
        <f>VLOOKUP(B67,'[1]DHG 2024-25'!$B$2:$J$265,9,FALSE)</f>
        <v>20</v>
      </c>
      <c r="R67" s="11">
        <f>VLOOKUP(B67,'[1]DHG 2024-25'!$B$2:$K$265,10,FALSE)</f>
        <v>498</v>
      </c>
      <c r="S67" s="11">
        <f>VLOOKUP(B67,'[1]DHG 2024-25'!$B$2:$AV$265,47,FALSE)</f>
        <v>777.04000000000008</v>
      </c>
      <c r="T67" s="11">
        <f>VLOOKUP(B67,'[1]DHG 2024-25'!$B$2:$AW$265,48,FALSE)</f>
        <v>99.92</v>
      </c>
      <c r="U67" s="11">
        <f>VLOOKUP(B67,'[1]DHG 2024-25'!$B$2:$AX$265,49,FALSE)</f>
        <v>10</v>
      </c>
      <c r="V67" s="11">
        <f>VLOOKUP(B67,'[1]DHG 2024-25'!$B$2:$AL$265,37,FALSE)</f>
        <v>5</v>
      </c>
      <c r="W67" s="33">
        <f>VLOOKUP(B67,'[1]DHG 2024-25'!$B$2:$AY$265,50,FALSE)</f>
        <v>886.96</v>
      </c>
      <c r="X67" s="39">
        <f t="shared" si="3"/>
        <v>0.57000000000005002</v>
      </c>
      <c r="Z67" s="41">
        <f t="shared" si="1"/>
        <v>-0.42999999999994998</v>
      </c>
    </row>
    <row r="68" spans="1:26" ht="20.149999999999999" customHeight="1" x14ac:dyDescent="0.4">
      <c r="A68" s="4">
        <v>77</v>
      </c>
      <c r="B68" s="1" t="s">
        <v>48</v>
      </c>
      <c r="C68" s="1" t="s">
        <v>49</v>
      </c>
      <c r="D68" s="76" t="s">
        <v>50</v>
      </c>
      <c r="E68" s="86" t="s">
        <v>51</v>
      </c>
      <c r="F68" s="11">
        <f>VLOOKUP(B68,'[2]DHG 2023-24'!$B$2:$J$265,9,FALSE)</f>
        <v>26</v>
      </c>
      <c r="G68" s="11">
        <f>VLOOKUP(B68,'[2]DHG 2023-24'!$B$2:$K$265,10,FALSE)</f>
        <v>846</v>
      </c>
      <c r="H68" s="11">
        <f>VLOOKUP(B68,'[2]DHG 2023-24'!$B$2:$AV$265,47,FALSE)</f>
        <v>891.49</v>
      </c>
      <c r="I68" s="11">
        <f>VLOOKUP(B68,'[2]DHG 2023-24'!$B$2:$AW$265,48,FALSE)</f>
        <v>133.49</v>
      </c>
      <c r="J68" s="11">
        <f>VLOOKUP(B68,'[2]DHG 2023-24'!$B$2:$CO$265,49,FALSE)</f>
        <v>15.75</v>
      </c>
      <c r="K68" s="11">
        <f>VLOOKUP(B68,'[2]DHG 2023-24'!$B$2:$AK$265,36,FALSE)</f>
        <v>0</v>
      </c>
      <c r="L68" s="12">
        <f>VLOOKUP(B68,'[2]DHG 2023-24'!$B$2:$AY$265,50,FALSE)</f>
        <v>1040.73</v>
      </c>
      <c r="M68" s="11">
        <f>VLOOKUP(B68,'[2]DHG 2023-24'!$B$2:$CM$265,90,FALSE)</f>
        <v>900.9</v>
      </c>
      <c r="N68" s="11">
        <f>VLOOKUP(B68,'[2]DHG 2023-24'!$B$2:$CN$265,91,FALSE)</f>
        <v>124.08000000000001</v>
      </c>
      <c r="O68" s="11">
        <f>VLOOKUP(B68,'[2]DHG 2023-24'!$B$2:$CO$265,92,FALSE)</f>
        <v>15.75</v>
      </c>
      <c r="P68" s="11">
        <f>VLOOKUP(B68,'[2]DHG 2023-24'!$B$2:$CP$265,93,FALSE)</f>
        <v>1040.73</v>
      </c>
      <c r="Q68" s="11">
        <f>VLOOKUP(B68,'[1]DHG 2024-25'!$B$2:$J$265,9,FALSE)</f>
        <v>24</v>
      </c>
      <c r="R68" s="11">
        <f>VLOOKUP(B68,'[1]DHG 2024-25'!$B$2:$K$265,10,FALSE)</f>
        <v>794</v>
      </c>
      <c r="S68" s="11">
        <f>VLOOKUP(B68,'[1]DHG 2024-25'!$B$2:$AV$265,47,FALSE)</f>
        <v>820.22</v>
      </c>
      <c r="T68" s="11">
        <f>VLOOKUP(B68,'[1]DHG 2024-25'!$B$2:$AW$265,48,FALSE)</f>
        <v>128.38</v>
      </c>
      <c r="U68" s="11">
        <f>VLOOKUP(B68,'[1]DHG 2024-25'!$B$2:$AX$265,49,FALSE)</f>
        <v>15.75</v>
      </c>
      <c r="V68" s="11">
        <f>VLOOKUP(B68,'[1]DHG 2024-25'!$B$2:$AL$265,37,FALSE)</f>
        <v>0</v>
      </c>
      <c r="W68" s="33">
        <f>VLOOKUP(B68,'[1]DHG 2024-25'!$B$2:$AY$265,50,FALSE)</f>
        <v>964.35</v>
      </c>
      <c r="X68" s="39">
        <f t="shared" si="3"/>
        <v>-76.38</v>
      </c>
      <c r="Z68" s="41">
        <f t="shared" si="1"/>
        <v>-76.38</v>
      </c>
    </row>
    <row r="69" spans="1:26" ht="20.149999999999999" customHeight="1" x14ac:dyDescent="0.4">
      <c r="A69" s="4">
        <v>77</v>
      </c>
      <c r="B69" s="1" t="s">
        <v>73</v>
      </c>
      <c r="C69" s="1" t="s">
        <v>23</v>
      </c>
      <c r="D69" s="76" t="s">
        <v>74</v>
      </c>
      <c r="E69" s="86" t="s">
        <v>51</v>
      </c>
      <c r="F69" s="11">
        <f>VLOOKUP(B69,'[2]DHG 2023-24'!$B$2:$J$265,9,FALSE)</f>
        <v>19</v>
      </c>
      <c r="G69" s="11">
        <f>VLOOKUP(B69,'[2]DHG 2023-24'!$B$2:$K$265,10,FALSE)</f>
        <v>555</v>
      </c>
      <c r="H69" s="11">
        <f>VLOOKUP(B69,'[2]DHG 2023-24'!$B$2:$AV$265,47,FALSE)</f>
        <v>784.22</v>
      </c>
      <c r="I69" s="11">
        <f>VLOOKUP(B69,'[2]DHG 2023-24'!$B$2:$AW$265,48,FALSE)</f>
        <v>99.67</v>
      </c>
      <c r="J69" s="11">
        <f>VLOOKUP(B69,'[2]DHG 2023-24'!$B$2:$CO$265,49,FALSE)</f>
        <v>17.5</v>
      </c>
      <c r="K69" s="11">
        <f>VLOOKUP(B69,'[2]DHG 2023-24'!$B$2:$AK$265,36,FALSE)</f>
        <v>0</v>
      </c>
      <c r="L69" s="12">
        <f>VLOOKUP(B69,'[2]DHG 2023-24'!$B$2:$AY$265,50,FALSE)</f>
        <v>901.39</v>
      </c>
      <c r="M69" s="11">
        <f>VLOOKUP(B69,'[2]DHG 2023-24'!$B$2:$CM$265,90,FALSE)</f>
        <v>793.30000000000007</v>
      </c>
      <c r="N69" s="11">
        <f>VLOOKUP(B69,'[2]DHG 2023-24'!$B$2:$CN$265,91,FALSE)</f>
        <v>108.32</v>
      </c>
      <c r="O69" s="11">
        <f>VLOOKUP(B69,'[2]DHG 2023-24'!$B$2:$CO$265,92,FALSE)</f>
        <v>20.5</v>
      </c>
      <c r="P69" s="11">
        <f>VLOOKUP(B69,'[2]DHG 2023-24'!$B$2:$CP$265,93,FALSE)</f>
        <v>922.12</v>
      </c>
      <c r="Q69" s="11">
        <f>VLOOKUP(B69,'[1]DHG 2024-25'!$B$2:$J$265,9,FALSE)</f>
        <v>20</v>
      </c>
      <c r="R69" s="11">
        <f>VLOOKUP(B69,'[1]DHG 2024-25'!$B$2:$K$265,10,FALSE)</f>
        <v>581</v>
      </c>
      <c r="S69" s="11">
        <f>VLOOKUP(B69,'[1]DHG 2024-25'!$B$2:$AV$265,47,FALSE)</f>
        <v>800.28</v>
      </c>
      <c r="T69" s="11">
        <f>VLOOKUP(B69,'[1]DHG 2024-25'!$B$2:$AW$265,48,FALSE)</f>
        <v>113.28</v>
      </c>
      <c r="U69" s="11">
        <f>VLOOKUP(B69,'[1]DHG 2024-25'!$B$2:$AX$265,49,FALSE)</f>
        <v>17.5</v>
      </c>
      <c r="V69" s="11">
        <f>VLOOKUP(B69,'[1]DHG 2024-25'!$B$2:$AL$265,37,FALSE)</f>
        <v>0</v>
      </c>
      <c r="W69" s="33">
        <f>VLOOKUP(B69,'[1]DHG 2024-25'!$B$2:$AY$265,50,FALSE)</f>
        <v>931.06</v>
      </c>
      <c r="X69" s="39">
        <f t="shared" si="3"/>
        <v>29.669999999999959</v>
      </c>
      <c r="Z69" s="41">
        <f t="shared" ref="Z69:Z133" si="4">W69-P69</f>
        <v>8.9399999999999409</v>
      </c>
    </row>
    <row r="70" spans="1:26" ht="20.149999999999999" customHeight="1" x14ac:dyDescent="0.4">
      <c r="A70" s="4">
        <v>77</v>
      </c>
      <c r="B70" s="1" t="s">
        <v>52</v>
      </c>
      <c r="C70" s="1" t="s">
        <v>27</v>
      </c>
      <c r="D70" s="76" t="s">
        <v>53</v>
      </c>
      <c r="E70" s="86" t="s">
        <v>51</v>
      </c>
      <c r="F70" s="11">
        <f>VLOOKUP(B70,'[2]DHG 2023-24'!$B$2:$J$265,9,FALSE)</f>
        <v>8</v>
      </c>
      <c r="G70" s="11">
        <f>VLOOKUP(B70,'[2]DHG 2023-24'!$B$2:$K$265,10,FALSE)</f>
        <v>168</v>
      </c>
      <c r="H70" s="11">
        <f>VLOOKUP(B70,'[2]DHG 2023-24'!$B$2:$AV$265,47,FALSE)</f>
        <v>298.06</v>
      </c>
      <c r="I70" s="11">
        <f>VLOOKUP(B70,'[2]DHG 2023-24'!$B$2:$AW$265,48,FALSE)</f>
        <v>55.69</v>
      </c>
      <c r="J70" s="11">
        <f>VLOOKUP(B70,'[2]DHG 2023-24'!$B$2:$CO$265,49,FALSE)</f>
        <v>2.25</v>
      </c>
      <c r="K70" s="11">
        <f>VLOOKUP(B70,'[2]DHG 2023-24'!$B$2:$AK$265,36,FALSE)</f>
        <v>0</v>
      </c>
      <c r="L70" s="12">
        <f>VLOOKUP(B70,'[2]DHG 2023-24'!$B$2:$AY$265,50,FALSE)</f>
        <v>356</v>
      </c>
      <c r="M70" s="11">
        <f>VLOOKUP(B70,'[2]DHG 2023-24'!$B$2:$CM$265,90,FALSE)</f>
        <v>301.25</v>
      </c>
      <c r="N70" s="11">
        <f>VLOOKUP(B70,'[2]DHG 2023-24'!$B$2:$CN$265,91,FALSE)</f>
        <v>58.559999999999995</v>
      </c>
      <c r="O70" s="11">
        <f>VLOOKUP(B70,'[2]DHG 2023-24'!$B$2:$CO$265,92,FALSE)</f>
        <v>2.25</v>
      </c>
      <c r="P70" s="11">
        <f>VLOOKUP(B70,'[2]DHG 2023-24'!$B$2:$CP$265,93,FALSE)</f>
        <v>362.06</v>
      </c>
      <c r="Q70" s="11">
        <f>VLOOKUP(B70,'[1]DHG 2024-25'!$B$2:$J$265,9,FALSE)</f>
        <v>8</v>
      </c>
      <c r="R70" s="11">
        <f>VLOOKUP(B70,'[1]DHG 2024-25'!$B$2:$K$265,10,FALSE)</f>
        <v>156</v>
      </c>
      <c r="S70" s="11">
        <f>VLOOKUP(B70,'[1]DHG 2024-25'!$B$2:$AV$265,47,FALSE)</f>
        <v>311.79999999999995</v>
      </c>
      <c r="T70" s="11">
        <f>VLOOKUP(B70,'[1]DHG 2024-25'!$B$2:$AW$265,48,FALSE)</f>
        <v>50.16</v>
      </c>
      <c r="U70" s="11">
        <f>VLOOKUP(B70,'[1]DHG 2024-25'!$B$2:$AX$265,49,FALSE)</f>
        <v>2.25</v>
      </c>
      <c r="V70" s="11">
        <f>VLOOKUP(B70,'[1]DHG 2024-25'!$B$2:$AL$265,37,FALSE)</f>
        <v>0</v>
      </c>
      <c r="W70" s="33">
        <f>VLOOKUP(B70,'[1]DHG 2024-25'!$B$2:$AY$265,50,FALSE)</f>
        <v>364.20999999999992</v>
      </c>
      <c r="X70" s="39">
        <f t="shared" si="3"/>
        <v>8.2099999999999227</v>
      </c>
      <c r="Z70" s="41">
        <f t="shared" si="4"/>
        <v>2.1499999999999204</v>
      </c>
    </row>
    <row r="71" spans="1:26" ht="20.149999999999999" customHeight="1" x14ac:dyDescent="0.4">
      <c r="A71" s="4">
        <v>77</v>
      </c>
      <c r="B71" s="1" t="s">
        <v>75</v>
      </c>
      <c r="C71" s="1" t="s">
        <v>27</v>
      </c>
      <c r="D71" s="76" t="s">
        <v>76</v>
      </c>
      <c r="E71" s="86" t="s">
        <v>51</v>
      </c>
      <c r="F71" s="11">
        <f>VLOOKUP(B71,'[2]DHG 2023-24'!$B$2:$J$265,9,FALSE)</f>
        <v>33</v>
      </c>
      <c r="G71" s="11">
        <f>VLOOKUP(B71,'[2]DHG 2023-24'!$B$2:$K$265,10,FALSE)</f>
        <v>630</v>
      </c>
      <c r="H71" s="11">
        <f>VLOOKUP(B71,'[2]DHG 2023-24'!$B$2:$AV$265,47,FALSE)</f>
        <v>1227.8800000000001</v>
      </c>
      <c r="I71" s="11">
        <f>VLOOKUP(B71,'[2]DHG 2023-24'!$B$2:$AW$265,48,FALSE)</f>
        <v>197.52</v>
      </c>
      <c r="J71" s="11">
        <f>VLOOKUP(B71,'[2]DHG 2023-24'!$B$2:$CO$265,49,FALSE)</f>
        <v>10.5</v>
      </c>
      <c r="K71" s="11">
        <f>VLOOKUP(B71,'[2]DHG 2023-24'!$B$2:$AK$265,36,FALSE)</f>
        <v>0</v>
      </c>
      <c r="L71" s="12">
        <f>VLOOKUP(B71,'[2]DHG 2023-24'!$B$2:$AY$265,50,FALSE)</f>
        <v>1435.9</v>
      </c>
      <c r="M71" s="11">
        <f>VLOOKUP(B71,'[2]DHG 2023-24'!$B$2:$CM$265,90,FALSE)</f>
        <v>1310.5</v>
      </c>
      <c r="N71" s="11">
        <f>VLOOKUP(B71,'[2]DHG 2023-24'!$B$2:$CN$265,91,FALSE)</f>
        <v>217.5</v>
      </c>
      <c r="O71" s="11">
        <f>VLOOKUP(B71,'[2]DHG 2023-24'!$B$2:$CO$265,92,FALSE)</f>
        <v>9.4</v>
      </c>
      <c r="P71" s="11">
        <f>VLOOKUP(B71,'[2]DHG 2023-24'!$B$2:$CP$265,93,FALSE)</f>
        <v>1537.4</v>
      </c>
      <c r="Q71" s="11">
        <f>VLOOKUP(B71,'[1]DHG 2024-25'!$B$2:$J$265,9,FALSE)</f>
        <v>33</v>
      </c>
      <c r="R71" s="11">
        <f>VLOOKUP(B71,'[1]DHG 2024-25'!$B$2:$K$265,10,FALSE)</f>
        <v>612</v>
      </c>
      <c r="S71" s="11">
        <f>VLOOKUP(B71,'[1]DHG 2024-25'!$B$2:$AV$265,47,FALSE)</f>
        <v>1279.77</v>
      </c>
      <c r="T71" s="11">
        <f>VLOOKUP(B71,'[1]DHG 2024-25'!$B$2:$AW$265,48,FALSE)</f>
        <v>185.68</v>
      </c>
      <c r="U71" s="11">
        <f>VLOOKUP(B71,'[1]DHG 2024-25'!$B$2:$AX$265,49,FALSE)</f>
        <v>10.5</v>
      </c>
      <c r="V71" s="11">
        <f>VLOOKUP(B71,'[1]DHG 2024-25'!$B$2:$AL$265,37,FALSE)</f>
        <v>0</v>
      </c>
      <c r="W71" s="33">
        <f>VLOOKUP(B71,'[1]DHG 2024-25'!$B$2:$AY$265,50,FALSE)</f>
        <v>1475.95</v>
      </c>
      <c r="X71" s="39">
        <f t="shared" si="3"/>
        <v>40.049999999999955</v>
      </c>
      <c r="Z71" s="41">
        <f t="shared" si="4"/>
        <v>-61.450000000000045</v>
      </c>
    </row>
    <row r="72" spans="1:26" ht="20.149999999999999" customHeight="1" x14ac:dyDescent="0.4">
      <c r="A72" s="4">
        <v>77</v>
      </c>
      <c r="B72" s="1" t="s">
        <v>167</v>
      </c>
      <c r="C72" s="1" t="s">
        <v>30</v>
      </c>
      <c r="D72" s="76" t="s">
        <v>168</v>
      </c>
      <c r="E72" s="86" t="s">
        <v>169</v>
      </c>
      <c r="F72" s="11">
        <f>VLOOKUP(B72,'[2]DHG 2023-24'!$B$2:$J$265,9,FALSE)</f>
        <v>46</v>
      </c>
      <c r="G72" s="11">
        <f>VLOOKUP(B72,'[2]DHG 2023-24'!$B$2:$K$265,10,FALSE)</f>
        <v>1599</v>
      </c>
      <c r="H72" s="11">
        <f>VLOOKUP(B72,'[2]DHG 2023-24'!$B$2:$AV$265,47,FALSE)</f>
        <v>1692.6100000000001</v>
      </c>
      <c r="I72" s="11">
        <f>VLOOKUP(B72,'[2]DHG 2023-24'!$B$2:$AW$265,48,FALSE)</f>
        <v>223.07</v>
      </c>
      <c r="J72" s="11">
        <f>VLOOKUP(B72,'[2]DHG 2023-24'!$B$2:$CO$265,49,FALSE)</f>
        <v>21</v>
      </c>
      <c r="K72" s="11">
        <f>VLOOKUP(B72,'[2]DHG 2023-24'!$B$2:$AK$265,36,FALSE)</f>
        <v>0</v>
      </c>
      <c r="L72" s="12">
        <f>VLOOKUP(B72,'[2]DHG 2023-24'!$B$2:$AY$265,50,FALSE)</f>
        <v>1936.68</v>
      </c>
      <c r="M72" s="11">
        <f>VLOOKUP(B72,'[2]DHG 2023-24'!$B$2:$CM$265,90,FALSE)</f>
        <v>1684.65</v>
      </c>
      <c r="N72" s="11">
        <f>VLOOKUP(B72,'[2]DHG 2023-24'!$B$2:$CN$265,91,FALSE)</f>
        <v>232.03</v>
      </c>
      <c r="O72" s="11">
        <f>VLOOKUP(B72,'[2]DHG 2023-24'!$B$2:$CO$265,92,FALSE)</f>
        <v>21</v>
      </c>
      <c r="P72" s="11">
        <f>VLOOKUP(B72,'[2]DHG 2023-24'!$B$2:$CP$265,93,FALSE)</f>
        <v>1937.68</v>
      </c>
      <c r="Q72" s="11">
        <f>VLOOKUP(B72,'[1]DHG 2024-25'!$B$2:$J$265,9,FALSE)</f>
        <v>47</v>
      </c>
      <c r="R72" s="11">
        <f>VLOOKUP(B72,'[1]DHG 2024-25'!$B$2:$K$265,10,FALSE)</f>
        <v>1623</v>
      </c>
      <c r="S72" s="11">
        <f>VLOOKUP(B72,'[1]DHG 2024-25'!$B$2:$AV$265,47,FALSE)</f>
        <v>1721.89</v>
      </c>
      <c r="T72" s="11">
        <f>VLOOKUP(B72,'[1]DHG 2024-25'!$B$2:$AW$265,48,FALSE)</f>
        <v>227.8</v>
      </c>
      <c r="U72" s="11">
        <f>VLOOKUP(B72,'[1]DHG 2024-25'!$B$2:$AX$265,49,FALSE)</f>
        <v>21</v>
      </c>
      <c r="V72" s="11">
        <f>VLOOKUP(B72,'[1]DHG 2024-25'!$B$2:$AL$265,37,FALSE)</f>
        <v>0</v>
      </c>
      <c r="W72" s="33">
        <f>VLOOKUP(B72,'[1]DHG 2024-25'!$B$2:$AY$265,50,FALSE)</f>
        <v>1970.69</v>
      </c>
      <c r="X72" s="39">
        <f t="shared" si="3"/>
        <v>34.009999999999991</v>
      </c>
      <c r="Z72" s="41">
        <f t="shared" si="4"/>
        <v>33.009999999999991</v>
      </c>
    </row>
    <row r="73" spans="1:26" ht="20.149999999999999" customHeight="1" x14ac:dyDescent="0.4">
      <c r="A73" s="4">
        <v>77</v>
      </c>
      <c r="B73" s="1" t="s">
        <v>111</v>
      </c>
      <c r="C73" s="1" t="s">
        <v>49</v>
      </c>
      <c r="D73" s="76" t="s">
        <v>112</v>
      </c>
      <c r="E73" s="86" t="s">
        <v>113</v>
      </c>
      <c r="F73" s="11">
        <f>VLOOKUP(B73,'[2]DHG 2023-24'!$B$2:$J$265,9,FALSE)</f>
        <v>25</v>
      </c>
      <c r="G73" s="11">
        <f>VLOOKUP(B73,'[2]DHG 2023-24'!$B$2:$K$265,10,FALSE)</f>
        <v>830</v>
      </c>
      <c r="H73" s="11">
        <f>VLOOKUP(B73,'[2]DHG 2023-24'!$B$2:$AV$265,47,FALSE)</f>
        <v>838.24</v>
      </c>
      <c r="I73" s="11">
        <f>VLOOKUP(B73,'[2]DHG 2023-24'!$B$2:$AW$265,48,FALSE)</f>
        <v>157.25</v>
      </c>
      <c r="J73" s="11">
        <f>VLOOKUP(B73,'[2]DHG 2023-24'!$B$2:$CO$265,49,FALSE)</f>
        <v>14</v>
      </c>
      <c r="K73" s="11">
        <f>VLOOKUP(B73,'[2]DHG 2023-24'!$B$2:$AK$265,36,FALSE)</f>
        <v>0</v>
      </c>
      <c r="L73" s="12">
        <f>VLOOKUP(B73,'[2]DHG 2023-24'!$B$2:$AY$265,50,FALSE)</f>
        <v>1009.49</v>
      </c>
      <c r="M73" s="11">
        <f>VLOOKUP(B73,'[2]DHG 2023-24'!$B$2:$CM$265,90,FALSE)</f>
        <v>842.05</v>
      </c>
      <c r="N73" s="11">
        <f>VLOOKUP(B73,'[2]DHG 2023-24'!$B$2:$CN$265,91,FALSE)</f>
        <v>137.44</v>
      </c>
      <c r="O73" s="11">
        <f>VLOOKUP(B73,'[2]DHG 2023-24'!$B$2:$CO$265,92,FALSE)</f>
        <v>12.5</v>
      </c>
      <c r="P73" s="11">
        <f>VLOOKUP(B73,'[2]DHG 2023-24'!$B$2:$CP$265,93,FALSE)</f>
        <v>991.99</v>
      </c>
      <c r="Q73" s="11">
        <f>VLOOKUP(B73,'[1]DHG 2024-25'!$B$2:$J$265,9,FALSE)</f>
        <v>24</v>
      </c>
      <c r="R73" s="11">
        <f>VLOOKUP(B73,'[1]DHG 2024-25'!$B$2:$K$265,10,FALSE)</f>
        <v>795</v>
      </c>
      <c r="S73" s="11">
        <f>VLOOKUP(B73,'[1]DHG 2024-25'!$B$2:$AV$265,47,FALSE)</f>
        <v>818.79000000000008</v>
      </c>
      <c r="T73" s="11">
        <f>VLOOKUP(B73,'[1]DHG 2024-25'!$B$2:$AW$265,48,FALSE)</f>
        <v>140.53</v>
      </c>
      <c r="U73" s="11">
        <f>VLOOKUP(B73,'[1]DHG 2024-25'!$B$2:$AX$265,49,FALSE)</f>
        <v>14</v>
      </c>
      <c r="V73" s="11">
        <f>VLOOKUP(B73,'[1]DHG 2024-25'!$B$2:$AL$265,37,FALSE)</f>
        <v>0</v>
      </c>
      <c r="W73" s="33">
        <f>VLOOKUP(B73,'[1]DHG 2024-25'!$B$2:$AY$265,50,FALSE)</f>
        <v>973.32</v>
      </c>
      <c r="X73" s="39">
        <f t="shared" si="3"/>
        <v>-36.169999999999959</v>
      </c>
      <c r="Z73" s="41">
        <f t="shared" si="4"/>
        <v>-18.669999999999959</v>
      </c>
    </row>
    <row r="74" spans="1:26" ht="20.149999999999999" customHeight="1" x14ac:dyDescent="0.4">
      <c r="A74" s="4">
        <v>77</v>
      </c>
      <c r="B74" s="1" t="s">
        <v>114</v>
      </c>
      <c r="C74" s="1" t="s">
        <v>27</v>
      </c>
      <c r="D74" s="76" t="s">
        <v>115</v>
      </c>
      <c r="E74" s="86" t="s">
        <v>113</v>
      </c>
      <c r="F74" s="11">
        <f>VLOOKUP(B74,'[2]DHG 2023-24'!$B$2:$J$265,9,FALSE)</f>
        <v>9</v>
      </c>
      <c r="G74" s="11">
        <f>VLOOKUP(B74,'[2]DHG 2023-24'!$B$2:$K$265,10,FALSE)</f>
        <v>207</v>
      </c>
      <c r="H74" s="11">
        <f>VLOOKUP(B74,'[2]DHG 2023-24'!$B$2:$AV$265,47,FALSE)</f>
        <v>314.55</v>
      </c>
      <c r="I74" s="11">
        <f>VLOOKUP(B74,'[2]DHG 2023-24'!$B$2:$AW$265,48,FALSE)</f>
        <v>52.65</v>
      </c>
      <c r="J74" s="11">
        <f>VLOOKUP(B74,'[2]DHG 2023-24'!$B$2:$CO$265,49,FALSE)</f>
        <v>2</v>
      </c>
      <c r="K74" s="11">
        <f>VLOOKUP(B74,'[2]DHG 2023-24'!$B$2:$AK$265,36,FALSE)</f>
        <v>0</v>
      </c>
      <c r="L74" s="12">
        <f>VLOOKUP(B74,'[2]DHG 2023-24'!$B$2:$AY$265,50,FALSE)</f>
        <v>369.2</v>
      </c>
      <c r="M74" s="11">
        <f>VLOOKUP(B74,'[2]DHG 2023-24'!$B$2:$CM$265,90,FALSE)</f>
        <v>320.40000000000003</v>
      </c>
      <c r="N74" s="11">
        <f>VLOOKUP(B74,'[2]DHG 2023-24'!$B$2:$CN$265,91,FALSE)</f>
        <v>64.3</v>
      </c>
      <c r="O74" s="11">
        <f>VLOOKUP(B74,'[2]DHG 2023-24'!$B$2:$CO$265,92,FALSE)</f>
        <v>3.5</v>
      </c>
      <c r="P74" s="11">
        <f>VLOOKUP(B74,'[2]DHG 2023-24'!$B$2:$CP$265,93,FALSE)</f>
        <v>388.2</v>
      </c>
      <c r="Q74" s="11">
        <f>VLOOKUP(B74,'[1]DHG 2024-25'!$B$2:$J$265,9,FALSE)</f>
        <v>10</v>
      </c>
      <c r="R74" s="11">
        <f>VLOOKUP(B74,'[1]DHG 2024-25'!$B$2:$K$265,10,FALSE)</f>
        <v>234</v>
      </c>
      <c r="S74" s="11">
        <f>VLOOKUP(B74,'[1]DHG 2024-25'!$B$2:$AV$265,47,FALSE)</f>
        <v>359.94</v>
      </c>
      <c r="T74" s="11">
        <f>VLOOKUP(B74,'[1]DHG 2024-25'!$B$2:$AW$265,48,FALSE)</f>
        <v>60.44</v>
      </c>
      <c r="U74" s="11">
        <f>VLOOKUP(B74,'[1]DHG 2024-25'!$B$2:$AX$265,49,FALSE)</f>
        <v>2</v>
      </c>
      <c r="V74" s="11">
        <f>VLOOKUP(B74,'[1]DHG 2024-25'!$B$2:$AL$265,37,FALSE)</f>
        <v>0</v>
      </c>
      <c r="W74" s="33">
        <f>VLOOKUP(B74,'[1]DHG 2024-25'!$B$2:$AY$265,50,FALSE)</f>
        <v>422.38</v>
      </c>
      <c r="X74" s="39">
        <f t="shared" si="3"/>
        <v>53.180000000000007</v>
      </c>
      <c r="Z74" s="41">
        <f t="shared" si="4"/>
        <v>34.180000000000007</v>
      </c>
    </row>
    <row r="75" spans="1:26" ht="20.149999999999999" customHeight="1" x14ac:dyDescent="0.4">
      <c r="A75" s="4">
        <v>77</v>
      </c>
      <c r="B75" s="1" t="s">
        <v>86</v>
      </c>
      <c r="C75" s="1" t="s">
        <v>30</v>
      </c>
      <c r="D75" s="76" t="s">
        <v>87</v>
      </c>
      <c r="E75" s="86" t="s">
        <v>88</v>
      </c>
      <c r="F75" s="11">
        <f>VLOOKUP(B75,'[2]DHG 2023-24'!$B$2:$J$265,9,FALSE)</f>
        <v>28</v>
      </c>
      <c r="G75" s="11">
        <f>VLOOKUP(B75,'[2]DHG 2023-24'!$B$2:$K$265,10,FALSE)</f>
        <v>954</v>
      </c>
      <c r="H75" s="11">
        <f>VLOOKUP(B75,'[2]DHG 2023-24'!$B$2:$AV$265,47,FALSE)</f>
        <v>973.25</v>
      </c>
      <c r="I75" s="11">
        <f>VLOOKUP(B75,'[2]DHG 2023-24'!$B$2:$AW$265,48,FALSE)</f>
        <v>162.07</v>
      </c>
      <c r="J75" s="11">
        <f>VLOOKUP(B75,'[2]DHG 2023-24'!$B$2:$CO$265,49,FALSE)</f>
        <v>15</v>
      </c>
      <c r="K75" s="11">
        <f>VLOOKUP(B75,'[2]DHG 2023-24'!$B$2:$AK$265,36,FALSE)</f>
        <v>0</v>
      </c>
      <c r="L75" s="12">
        <f>VLOOKUP(B75,'[2]DHG 2023-24'!$B$2:$AY$265,50,FALSE)</f>
        <v>1150.32</v>
      </c>
      <c r="M75" s="11">
        <f>VLOOKUP(B75,'[2]DHG 2023-24'!$B$2:$CM$265,90,FALSE)</f>
        <v>1029.4000000000001</v>
      </c>
      <c r="N75" s="11">
        <f>VLOOKUP(B75,'[2]DHG 2023-24'!$B$2:$CN$265,91,FALSE)</f>
        <v>151.47999999999999</v>
      </c>
      <c r="O75" s="11">
        <f>VLOOKUP(B75,'[2]DHG 2023-24'!$B$2:$CO$265,92,FALSE)</f>
        <v>15</v>
      </c>
      <c r="P75" s="11">
        <f>VLOOKUP(B75,'[2]DHG 2023-24'!$B$2:$CP$265,93,FALSE)</f>
        <v>1195.8799999999999</v>
      </c>
      <c r="Q75" s="11">
        <f>VLOOKUP(B75,'[1]DHG 2024-25'!$B$2:$J$265,9,FALSE)</f>
        <v>29</v>
      </c>
      <c r="R75" s="11">
        <f>VLOOKUP(B75,'[1]DHG 2024-25'!$B$2:$K$265,10,FALSE)</f>
        <v>989</v>
      </c>
      <c r="S75" s="11">
        <f>VLOOKUP(B75,'[1]DHG 2024-25'!$B$2:$AV$265,47,FALSE)</f>
        <v>1011.3</v>
      </c>
      <c r="T75" s="11">
        <f>VLOOKUP(B75,'[1]DHG 2024-25'!$B$2:$AW$265,48,FALSE)</f>
        <v>160.74</v>
      </c>
      <c r="U75" s="11">
        <f>VLOOKUP(B75,'[1]DHG 2024-25'!$B$2:$AX$265,49,FALSE)</f>
        <v>15</v>
      </c>
      <c r="V75" s="11">
        <f>VLOOKUP(B75,'[1]DHG 2024-25'!$B$2:$AL$265,37,FALSE)</f>
        <v>0</v>
      </c>
      <c r="W75" s="33">
        <f>VLOOKUP(B75,'[1]DHG 2024-25'!$B$2:$AY$265,50,FALSE)</f>
        <v>1187.04</v>
      </c>
      <c r="X75" s="39">
        <f t="shared" ref="X75:X139" si="5">W75-L75</f>
        <v>36.720000000000027</v>
      </c>
      <c r="Z75" s="41">
        <f t="shared" si="4"/>
        <v>-8.8399999999999181</v>
      </c>
    </row>
    <row r="76" spans="1:26" ht="20.149999999999999" customHeight="1" x14ac:dyDescent="0.4">
      <c r="A76" s="4">
        <v>77</v>
      </c>
      <c r="B76" s="1" t="s">
        <v>102</v>
      </c>
      <c r="C76" s="1" t="s">
        <v>81</v>
      </c>
      <c r="D76" s="76" t="s">
        <v>103</v>
      </c>
      <c r="E76" s="86" t="s">
        <v>88</v>
      </c>
      <c r="F76" s="11">
        <f>VLOOKUP(B76,'[2]DHG 2023-24'!$B$2:$J$265,9,FALSE)</f>
        <v>31</v>
      </c>
      <c r="G76" s="11">
        <f>VLOOKUP(B76,'[2]DHG 2023-24'!$B$2:$K$265,10,FALSE)</f>
        <v>668</v>
      </c>
      <c r="H76" s="11">
        <f>VLOOKUP(B76,'[2]DHG 2023-24'!$B$2:$AV$265,47,FALSE)</f>
        <v>1119.49</v>
      </c>
      <c r="I76" s="11">
        <f>VLOOKUP(B76,'[2]DHG 2023-24'!$B$2:$AW$265,48,FALSE)</f>
        <v>254.1</v>
      </c>
      <c r="J76" s="11">
        <f>VLOOKUP(B76,'[2]DHG 2023-24'!$B$2:$CO$265,49,FALSE)</f>
        <v>23</v>
      </c>
      <c r="K76" s="11">
        <f>VLOOKUP(B76,'[2]DHG 2023-24'!$B$2:$AK$265,36,FALSE)</f>
        <v>31</v>
      </c>
      <c r="L76" s="12">
        <f>VLOOKUP(B76,'[2]DHG 2023-24'!$B$2:$AY$265,50,FALSE)</f>
        <v>1396.59</v>
      </c>
      <c r="M76" s="11">
        <f>VLOOKUP(B76,'[2]DHG 2023-24'!$B$2:$CM$265,90,FALSE)</f>
        <v>1155</v>
      </c>
      <c r="N76" s="11">
        <f>VLOOKUP(B76,'[2]DHG 2023-24'!$B$2:$CN$265,91,FALSE)</f>
        <v>239.58999999999997</v>
      </c>
      <c r="O76" s="11">
        <f>VLOOKUP(B76,'[2]DHG 2023-24'!$B$2:$CO$265,92,FALSE)</f>
        <v>23</v>
      </c>
      <c r="P76" s="11">
        <f>VLOOKUP(B76,'[2]DHG 2023-24'!$B$2:$CP$265,93,FALSE)</f>
        <v>1417.59</v>
      </c>
      <c r="Q76" s="11">
        <f>VLOOKUP(B76,'[1]DHG 2024-25'!$B$2:$J$265,9,FALSE)</f>
        <v>31</v>
      </c>
      <c r="R76" s="11">
        <f>VLOOKUP(B76,'[1]DHG 2024-25'!$B$2:$K$265,10,FALSE)</f>
        <v>664</v>
      </c>
      <c r="S76" s="11">
        <f>VLOOKUP(B76,'[1]DHG 2024-25'!$B$2:$AV$265,47,FALSE)</f>
        <v>1162.3699999999999</v>
      </c>
      <c r="T76" s="11">
        <f>VLOOKUP(B76,'[1]DHG 2024-25'!$B$2:$AW$265,48,FALSE)</f>
        <v>254.52</v>
      </c>
      <c r="U76" s="11">
        <f>VLOOKUP(B76,'[1]DHG 2024-25'!$B$2:$AX$265,49,FALSE)</f>
        <v>23</v>
      </c>
      <c r="V76" s="11">
        <f>VLOOKUP(B76,'[1]DHG 2024-25'!$B$2:$AL$265,37,FALSE)</f>
        <v>31</v>
      </c>
      <c r="W76" s="33">
        <f>VLOOKUP(B76,'[1]DHG 2024-25'!$B$2:$AY$265,50,FALSE)</f>
        <v>1439.8899999999999</v>
      </c>
      <c r="X76" s="39">
        <f t="shared" si="5"/>
        <v>43.299999999999955</v>
      </c>
      <c r="Z76" s="41">
        <f t="shared" si="4"/>
        <v>22.299999999999955</v>
      </c>
    </row>
    <row r="77" spans="1:26" ht="20.149999999999999" customHeight="1" x14ac:dyDescent="0.4">
      <c r="A77" s="4">
        <v>77</v>
      </c>
      <c r="B77" s="1" t="s">
        <v>104</v>
      </c>
      <c r="C77" s="1" t="s">
        <v>59</v>
      </c>
      <c r="D77" s="76" t="s">
        <v>105</v>
      </c>
      <c r="E77" s="86" t="s">
        <v>88</v>
      </c>
      <c r="F77" s="11">
        <f>VLOOKUP(B77,'[2]DHG 2023-24'!$B$2:$J$265,9,FALSE)</f>
        <v>3</v>
      </c>
      <c r="G77" s="11">
        <f>VLOOKUP(B77,'[2]DHG 2023-24'!$B$2:$K$265,10,FALSE)</f>
        <v>62</v>
      </c>
      <c r="H77" s="11">
        <f>VLOOKUP(B77,'[2]DHG 2023-24'!$B$2:$AV$265,47,FALSE)</f>
        <v>97.59</v>
      </c>
      <c r="I77" s="11">
        <f>VLOOKUP(B77,'[2]DHG 2023-24'!$B$2:$AW$265,48,FALSE)</f>
        <v>23.03</v>
      </c>
      <c r="J77" s="11">
        <f>VLOOKUP(B77,'[2]DHG 2023-24'!$B$2:$CO$265,49,FALSE)</f>
        <v>0</v>
      </c>
      <c r="K77" s="11">
        <f>VLOOKUP(B77,'[2]DHG 2023-24'!$B$2:$AK$265,36,FALSE)</f>
        <v>0</v>
      </c>
      <c r="L77" s="12">
        <f>VLOOKUP(B77,'[2]DHG 2023-24'!$B$2:$AY$265,50,FALSE)</f>
        <v>120.62</v>
      </c>
      <c r="M77" s="11">
        <f>VLOOKUP(B77,'[2]DHG 2023-24'!$B$2:$CM$265,90,FALSE)</f>
        <v>97</v>
      </c>
      <c r="N77" s="11">
        <f>VLOOKUP(B77,'[2]DHG 2023-24'!$B$2:$CN$265,91,FALSE)</f>
        <v>26.75</v>
      </c>
      <c r="O77" s="11">
        <f>VLOOKUP(B77,'[2]DHG 2023-24'!$B$2:$CO$265,92,FALSE)</f>
        <v>0</v>
      </c>
      <c r="P77" s="11">
        <f>VLOOKUP(B77,'[2]DHG 2023-24'!$B$2:$CP$265,93,FALSE)</f>
        <v>123.75</v>
      </c>
      <c r="Q77" s="11">
        <f>VLOOKUP(B77,'[1]DHG 2024-25'!$B$2:$J$265,9,FALSE)</f>
        <v>3</v>
      </c>
      <c r="R77" s="11">
        <f>VLOOKUP(B77,'[1]DHG 2024-25'!$B$2:$K$265,10,FALSE)</f>
        <v>60</v>
      </c>
      <c r="S77" s="11">
        <f>VLOOKUP(B77,'[1]DHG 2024-25'!$B$2:$AV$265,47,FALSE)</f>
        <v>98.54</v>
      </c>
      <c r="T77" s="11">
        <f>VLOOKUP(B77,'[1]DHG 2024-25'!$B$2:$AW$265,48,FALSE)</f>
        <v>21.77</v>
      </c>
      <c r="U77" s="11">
        <f>VLOOKUP(B77,'[1]DHG 2024-25'!$B$2:$AX$265,49,FALSE)</f>
        <v>0</v>
      </c>
      <c r="V77" s="11">
        <f>VLOOKUP(B77,'[1]DHG 2024-25'!$B$2:$AL$265,37,FALSE)</f>
        <v>0</v>
      </c>
      <c r="W77" s="33">
        <f>VLOOKUP(B77,'[1]DHG 2024-25'!$B$2:$AY$265,50,FALSE)</f>
        <v>120.31</v>
      </c>
      <c r="X77" s="39">
        <f t="shared" si="5"/>
        <v>-0.31000000000000227</v>
      </c>
      <c r="Z77" s="41">
        <f t="shared" si="4"/>
        <v>-3.4399999999999977</v>
      </c>
    </row>
    <row r="78" spans="1:26" ht="20.149999999999999" customHeight="1" x14ac:dyDescent="0.4">
      <c r="A78" s="4">
        <v>77</v>
      </c>
      <c r="B78" s="1" t="s">
        <v>211</v>
      </c>
      <c r="C78" s="1" t="s">
        <v>49</v>
      </c>
      <c r="D78" s="76" t="s">
        <v>212</v>
      </c>
      <c r="E78" s="86" t="s">
        <v>213</v>
      </c>
      <c r="F78" s="11">
        <f>VLOOKUP(B78,'[2]DHG 2023-24'!$B$2:$J$265,9,FALSE)</f>
        <v>44</v>
      </c>
      <c r="G78" s="11">
        <f>VLOOKUP(B78,'[2]DHG 2023-24'!$B$2:$K$265,10,FALSE)</f>
        <v>1364</v>
      </c>
      <c r="H78" s="11">
        <f>VLOOKUP(B78,'[2]DHG 2023-24'!$B$2:$AV$265,47,FALSE)</f>
        <v>1514.7799999999997</v>
      </c>
      <c r="I78" s="11">
        <f>VLOOKUP(B78,'[2]DHG 2023-24'!$B$2:$AW$265,48,FALSE)</f>
        <v>309.67</v>
      </c>
      <c r="J78" s="11">
        <f>VLOOKUP(B78,'[2]DHG 2023-24'!$B$2:$CO$265,49,FALSE)</f>
        <v>18</v>
      </c>
      <c r="K78" s="11">
        <f>VLOOKUP(B78,'[2]DHG 2023-24'!$B$2:$AK$265,36,FALSE)</f>
        <v>0</v>
      </c>
      <c r="L78" s="12">
        <f>VLOOKUP(B78,'[2]DHG 2023-24'!$B$2:$AY$265,50,FALSE)</f>
        <v>1842.4499999999998</v>
      </c>
      <c r="M78" s="11">
        <f>VLOOKUP(B78,'[2]DHG 2023-24'!$B$2:$CM$265,90,FALSE)</f>
        <v>1570.8499999999997</v>
      </c>
      <c r="N78" s="11">
        <f>VLOOKUP(B78,'[2]DHG 2023-24'!$B$2:$CN$265,91,FALSE)</f>
        <v>302.10000000000002</v>
      </c>
      <c r="O78" s="11">
        <f>VLOOKUP(B78,'[2]DHG 2023-24'!$B$2:$CO$265,92,FALSE)</f>
        <v>22</v>
      </c>
      <c r="P78" s="11">
        <f>VLOOKUP(B78,'[2]DHG 2023-24'!$B$2:$CP$265,93,FALSE)</f>
        <v>1894.9499999999998</v>
      </c>
      <c r="Q78" s="11">
        <f>VLOOKUP(B78,'[1]DHG 2024-25'!$B$2:$J$265,9,FALSE)</f>
        <v>44</v>
      </c>
      <c r="R78" s="11">
        <f>VLOOKUP(B78,'[1]DHG 2024-25'!$B$2:$K$265,10,FALSE)</f>
        <v>1349</v>
      </c>
      <c r="S78" s="11">
        <f>VLOOKUP(B78,'[1]DHG 2024-25'!$B$2:$AV$265,47,FALSE)</f>
        <v>1544.8200000000002</v>
      </c>
      <c r="T78" s="11">
        <f>VLOOKUP(B78,'[1]DHG 2024-25'!$B$2:$AW$265,48,FALSE)</f>
        <v>270.32</v>
      </c>
      <c r="U78" s="11">
        <f>VLOOKUP(B78,'[1]DHG 2024-25'!$B$2:$AX$265,49,FALSE)</f>
        <v>19</v>
      </c>
      <c r="V78" s="11">
        <f>VLOOKUP(B78,'[1]DHG 2024-25'!$B$2:$AL$265,37,FALSE)</f>
        <v>0</v>
      </c>
      <c r="W78" s="33">
        <f>VLOOKUP(B78,'[1]DHG 2024-25'!$B$2:$AY$265,50,FALSE)</f>
        <v>1834.14</v>
      </c>
      <c r="X78" s="39">
        <f t="shared" si="5"/>
        <v>-8.3099999999997181</v>
      </c>
      <c r="Z78" s="41">
        <f t="shared" si="4"/>
        <v>-60.809999999999718</v>
      </c>
    </row>
    <row r="79" spans="1:26" ht="20.149999999999999" customHeight="1" x14ac:dyDescent="0.4">
      <c r="A79" s="4">
        <v>77</v>
      </c>
      <c r="B79" s="1" t="s">
        <v>152</v>
      </c>
      <c r="C79" s="1" t="s">
        <v>55</v>
      </c>
      <c r="D79" s="76" t="s">
        <v>153</v>
      </c>
      <c r="E79" s="86" t="s">
        <v>154</v>
      </c>
      <c r="F79" s="11">
        <f>VLOOKUP(B79,'[2]DHG 2023-24'!$B$2:$J$265,9,FALSE)</f>
        <v>31</v>
      </c>
      <c r="G79" s="11">
        <f>VLOOKUP(B79,'[2]DHG 2023-24'!$B$2:$K$265,10,FALSE)</f>
        <v>578</v>
      </c>
      <c r="H79" s="11">
        <f>VLOOKUP(B79,'[2]DHG 2023-24'!$B$2:$AV$265,47,FALSE)</f>
        <v>1079.1599999999999</v>
      </c>
      <c r="I79" s="11">
        <f>VLOOKUP(B79,'[2]DHG 2023-24'!$B$2:$AW$265,48,FALSE)</f>
        <v>158.72</v>
      </c>
      <c r="J79" s="11">
        <f>VLOOKUP(B79,'[2]DHG 2023-24'!$B$2:$CO$265,49,FALSE)</f>
        <v>22</v>
      </c>
      <c r="K79" s="11">
        <f>VLOOKUP(B79,'[2]DHG 2023-24'!$B$2:$AK$265,36,FALSE)</f>
        <v>6</v>
      </c>
      <c r="L79" s="12">
        <f>VLOOKUP(B79,'[2]DHG 2023-24'!$B$2:$AY$265,50,FALSE)</f>
        <v>1259.8799999999999</v>
      </c>
      <c r="M79" s="11">
        <f>VLOOKUP(B79,'[2]DHG 2023-24'!$B$2:$CM$265,90,FALSE)</f>
        <v>1110.9999999999998</v>
      </c>
      <c r="N79" s="11">
        <f>VLOOKUP(B79,'[2]DHG 2023-24'!$B$2:$CN$265,91,FALSE)</f>
        <v>204.69</v>
      </c>
      <c r="O79" s="11">
        <f>VLOOKUP(B79,'[2]DHG 2023-24'!$B$2:$CO$265,92,FALSE)</f>
        <v>22</v>
      </c>
      <c r="P79" s="11">
        <f>VLOOKUP(B79,'[2]DHG 2023-24'!$B$2:$CP$265,93,FALSE)</f>
        <v>1337.6899999999998</v>
      </c>
      <c r="Q79" s="11">
        <f>VLOOKUP(B79,'[1]DHG 2024-25'!$B$2:$J$265,9,FALSE)</f>
        <v>34</v>
      </c>
      <c r="R79" s="11">
        <f>VLOOKUP(B79,'[1]DHG 2024-25'!$B$2:$K$265,10,FALSE)</f>
        <v>647</v>
      </c>
      <c r="S79" s="11">
        <f>VLOOKUP(B79,'[1]DHG 2024-25'!$B$2:$AV$265,47,FALSE)</f>
        <v>1191.44</v>
      </c>
      <c r="T79" s="11">
        <f>VLOOKUP(B79,'[1]DHG 2024-25'!$B$2:$AW$265,48,FALSE)</f>
        <v>173.47</v>
      </c>
      <c r="U79" s="11">
        <f>VLOOKUP(B79,'[1]DHG 2024-25'!$B$2:$AX$265,49,FALSE)</f>
        <v>22</v>
      </c>
      <c r="V79" s="11">
        <f>VLOOKUP(B79,'[1]DHG 2024-25'!$B$2:$AL$265,37,FALSE)</f>
        <v>6</v>
      </c>
      <c r="W79" s="33">
        <f>VLOOKUP(B79,'[1]DHG 2024-25'!$B$2:$AY$265,50,FALSE)</f>
        <v>1386.91</v>
      </c>
      <c r="X79" s="39">
        <f t="shared" si="5"/>
        <v>127.0300000000002</v>
      </c>
      <c r="Z79" s="41">
        <f t="shared" si="4"/>
        <v>49.220000000000255</v>
      </c>
    </row>
    <row r="80" spans="1:26" ht="20.149999999999999" customHeight="1" x14ac:dyDescent="0.4">
      <c r="A80" s="4">
        <v>77</v>
      </c>
      <c r="B80" s="1" t="s">
        <v>181</v>
      </c>
      <c r="C80" s="1" t="s">
        <v>30</v>
      </c>
      <c r="D80" s="76" t="s">
        <v>182</v>
      </c>
      <c r="E80" s="86" t="s">
        <v>183</v>
      </c>
      <c r="F80" s="11">
        <f>VLOOKUP(B80,'[2]DHG 2023-24'!$B$2:$J$265,9,FALSE)</f>
        <v>34</v>
      </c>
      <c r="G80" s="11">
        <f>VLOOKUP(B80,'[2]DHG 2023-24'!$B$2:$K$265,10,FALSE)</f>
        <v>1001</v>
      </c>
      <c r="H80" s="11">
        <f>VLOOKUP(B80,'[2]DHG 2023-24'!$B$2:$AV$265,47,FALSE)</f>
        <v>1165.25</v>
      </c>
      <c r="I80" s="11">
        <f>VLOOKUP(B80,'[2]DHG 2023-24'!$B$2:$AW$265,48,FALSE)</f>
        <v>215.22</v>
      </c>
      <c r="J80" s="11">
        <f>VLOOKUP(B80,'[2]DHG 2023-24'!$B$2:$CO$265,49,FALSE)</f>
        <v>18</v>
      </c>
      <c r="K80" s="11">
        <f>VLOOKUP(B80,'[2]DHG 2023-24'!$B$2:$AK$265,36,FALSE)</f>
        <v>2</v>
      </c>
      <c r="L80" s="12">
        <f>VLOOKUP(B80,'[2]DHG 2023-24'!$B$2:$AY$265,50,FALSE)</f>
        <v>1398.47</v>
      </c>
      <c r="M80" s="11">
        <f>VLOOKUP(B80,'[2]DHG 2023-24'!$B$2:$CM$265,90,FALSE)</f>
        <v>1190.08</v>
      </c>
      <c r="N80" s="11">
        <f>VLOOKUP(B80,'[2]DHG 2023-24'!$B$2:$CN$265,91,FALSE)</f>
        <v>213.89</v>
      </c>
      <c r="O80" s="11">
        <f>VLOOKUP(B80,'[2]DHG 2023-24'!$B$2:$CO$265,92,FALSE)</f>
        <v>18</v>
      </c>
      <c r="P80" s="11">
        <f>VLOOKUP(B80,'[2]DHG 2023-24'!$B$2:$CP$265,93,FALSE)</f>
        <v>1421.97</v>
      </c>
      <c r="Q80" s="11">
        <f>VLOOKUP(B80,'[1]DHG 2024-25'!$B$2:$J$265,9,FALSE)</f>
        <v>33</v>
      </c>
      <c r="R80" s="11">
        <f>VLOOKUP(B80,'[1]DHG 2024-25'!$B$2:$K$265,10,FALSE)</f>
        <v>966</v>
      </c>
      <c r="S80" s="11">
        <f>VLOOKUP(B80,'[1]DHG 2024-25'!$B$2:$AV$265,47,FALSE)</f>
        <v>1145.6500000000003</v>
      </c>
      <c r="T80" s="11">
        <f>VLOOKUP(B80,'[1]DHG 2024-25'!$B$2:$AW$265,48,FALSE)</f>
        <v>212.09</v>
      </c>
      <c r="U80" s="11">
        <f>VLOOKUP(B80,'[1]DHG 2024-25'!$B$2:$AX$265,49,FALSE)</f>
        <v>18</v>
      </c>
      <c r="V80" s="11">
        <f>VLOOKUP(B80,'[1]DHG 2024-25'!$B$2:$AL$265,37,FALSE)</f>
        <v>2</v>
      </c>
      <c r="W80" s="33">
        <f>VLOOKUP(B80,'[1]DHG 2024-25'!$B$2:$AY$265,50,FALSE)</f>
        <v>1375.7400000000002</v>
      </c>
      <c r="X80" s="39">
        <f t="shared" si="5"/>
        <v>-22.729999999999791</v>
      </c>
      <c r="Z80" s="41">
        <f t="shared" si="4"/>
        <v>-46.229999999999791</v>
      </c>
    </row>
    <row r="81" spans="1:28" ht="20.149999999999999" customHeight="1" x14ac:dyDescent="0.4">
      <c r="A81" s="4">
        <v>77</v>
      </c>
      <c r="B81" s="1" t="s">
        <v>134</v>
      </c>
      <c r="C81" s="1" t="s">
        <v>49</v>
      </c>
      <c r="D81" s="76" t="s">
        <v>138</v>
      </c>
      <c r="E81" s="86" t="s">
        <v>137</v>
      </c>
      <c r="F81" s="11">
        <f>VLOOKUP(B81,'[2]DHG 2023-24'!$B$2:$J$265,9,FALSE)</f>
        <v>27</v>
      </c>
      <c r="G81" s="11">
        <f>VLOOKUP(B81,'[2]DHG 2023-24'!$B$2:$K$265,10,FALSE)</f>
        <v>863</v>
      </c>
      <c r="H81" s="11">
        <f>VLOOKUP(B81,'[2]DHG 2023-24'!$B$2:$AV$265,47,FALSE)</f>
        <v>972.46</v>
      </c>
      <c r="I81" s="11">
        <f>VLOOKUP(B81,'[2]DHG 2023-24'!$B$2:$AW$265,48,FALSE)</f>
        <v>138.51</v>
      </c>
      <c r="J81" s="11">
        <f>VLOOKUP(B81,'[2]DHG 2023-24'!$B$2:$CO$265,49,FALSE)</f>
        <v>15</v>
      </c>
      <c r="K81" s="11">
        <f>VLOOKUP(B81,'[2]DHG 2023-24'!$B$2:$AK$265,36,FALSE)</f>
        <v>0</v>
      </c>
      <c r="L81" s="12">
        <f>VLOOKUP(B81,'[2]DHG 2023-24'!$B$2:$AY$265,50,FALSE)</f>
        <v>1125.97</v>
      </c>
      <c r="M81" s="11">
        <f>VLOOKUP(B81,'[2]DHG 2023-24'!$B$2:$CM$265,90,FALSE)</f>
        <v>941.7</v>
      </c>
      <c r="N81" s="11">
        <f>VLOOKUP(B81,'[2]DHG 2023-24'!$B$2:$CN$265,91,FALSE)</f>
        <v>175.7</v>
      </c>
      <c r="O81" s="11">
        <f>VLOOKUP(B81,'[2]DHG 2023-24'!$B$2:$CO$265,92,FALSE)</f>
        <v>15</v>
      </c>
      <c r="P81" s="11">
        <f>VLOOKUP(B81,'[2]DHG 2023-24'!$B$2:$CP$265,93,FALSE)</f>
        <v>1132.4000000000001</v>
      </c>
      <c r="Q81" s="11">
        <f>VLOOKUP(B81,'[1]DHG 2024-25'!$B$2:$J$265,9,FALSE)</f>
        <v>28</v>
      </c>
      <c r="R81" s="11">
        <f>VLOOKUP(B81,'[1]DHG 2024-25'!$B$2:$K$265,10,FALSE)</f>
        <v>863</v>
      </c>
      <c r="S81" s="11">
        <f>VLOOKUP(B81,'[1]DHG 2024-25'!$B$2:$AV$265,47,FALSE)</f>
        <v>972.65</v>
      </c>
      <c r="T81" s="11">
        <f>VLOOKUP(B81,'[1]DHG 2024-25'!$B$2:$AW$265,48,FALSE)</f>
        <v>145.85</v>
      </c>
      <c r="U81" s="11">
        <f>VLOOKUP(B81,'[1]DHG 2024-25'!$B$2:$AX$265,49,FALSE)</f>
        <v>15</v>
      </c>
      <c r="V81" s="11">
        <f>VLOOKUP(B81,'[1]DHG 2024-25'!$B$2:$AL$265,37,FALSE)</f>
        <v>0</v>
      </c>
      <c r="W81" s="33">
        <f>VLOOKUP(B81,'[1]DHG 2024-25'!$B$2:$AY$265,50,FALSE)</f>
        <v>1133.5</v>
      </c>
      <c r="X81" s="39">
        <f t="shared" si="5"/>
        <v>7.5299999999999727</v>
      </c>
      <c r="Z81" s="41">
        <f t="shared" si="4"/>
        <v>1.0999999999999091</v>
      </c>
    </row>
    <row r="82" spans="1:28" ht="20.149999999999999" customHeight="1" x14ac:dyDescent="0.4">
      <c r="A82" s="4">
        <v>77</v>
      </c>
      <c r="B82" s="1" t="s">
        <v>135</v>
      </c>
      <c r="C82" s="1" t="s">
        <v>27</v>
      </c>
      <c r="D82" s="76" t="s">
        <v>136</v>
      </c>
      <c r="E82" s="86" t="s">
        <v>137</v>
      </c>
      <c r="F82" s="11">
        <f>VLOOKUP(B82,'[2]DHG 2023-24'!$B$2:$J$265,9,FALSE)</f>
        <v>24</v>
      </c>
      <c r="G82" s="11">
        <f>VLOOKUP(B82,'[2]DHG 2023-24'!$B$2:$K$265,10,FALSE)</f>
        <v>552</v>
      </c>
      <c r="H82" s="11">
        <f>VLOOKUP(B82,'[2]DHG 2023-24'!$B$2:$AV$265,47,FALSE)</f>
        <v>1002.8200000000002</v>
      </c>
      <c r="I82" s="11">
        <f>VLOOKUP(B82,'[2]DHG 2023-24'!$B$2:$AW$265,48,FALSE)</f>
        <v>160</v>
      </c>
      <c r="J82" s="11">
        <f>VLOOKUP(B82,'[2]DHG 2023-24'!$B$2:$CO$265,49,FALSE)</f>
        <v>12</v>
      </c>
      <c r="K82" s="11">
        <f>VLOOKUP(B82,'[2]DHG 2023-24'!$B$2:$AK$265,36,FALSE)</f>
        <v>0</v>
      </c>
      <c r="L82" s="12">
        <f>VLOOKUP(B82,'[2]DHG 2023-24'!$B$2:$AY$265,50,FALSE)</f>
        <v>1174.8200000000002</v>
      </c>
      <c r="M82" s="11">
        <f>VLOOKUP(B82,'[2]DHG 2023-24'!$B$2:$CM$265,90,FALSE)</f>
        <v>1027.2500000000002</v>
      </c>
      <c r="N82" s="11">
        <f>VLOOKUP(B82,'[2]DHG 2023-24'!$B$2:$CN$265,91,FALSE)</f>
        <v>142.88</v>
      </c>
      <c r="O82" s="11">
        <f>VLOOKUP(B82,'[2]DHG 2023-24'!$B$2:$CO$265,92,FALSE)</f>
        <v>12</v>
      </c>
      <c r="P82" s="11">
        <f>VLOOKUP(B82,'[2]DHG 2023-24'!$B$2:$CP$265,93,FALSE)</f>
        <v>1182.1300000000001</v>
      </c>
      <c r="Q82" s="11">
        <f>VLOOKUP(B82,'[1]DHG 2024-25'!$B$2:$J$265,9,FALSE)</f>
        <v>24</v>
      </c>
      <c r="R82" s="11">
        <f>VLOOKUP(B82,'[1]DHG 2024-25'!$B$2:$K$265,10,FALSE)</f>
        <v>576</v>
      </c>
      <c r="S82" s="11">
        <f>VLOOKUP(B82,'[1]DHG 2024-25'!$B$2:$AV$265,47,FALSE)</f>
        <v>1029.02</v>
      </c>
      <c r="T82" s="11">
        <f>VLOOKUP(B82,'[1]DHG 2024-25'!$B$2:$AW$265,48,FALSE)</f>
        <v>158.46</v>
      </c>
      <c r="U82" s="11">
        <f>VLOOKUP(B82,'[1]DHG 2024-25'!$B$2:$AX$265,49,FALSE)</f>
        <v>12</v>
      </c>
      <c r="V82" s="11">
        <f>VLOOKUP(B82,'[1]DHG 2024-25'!$B$2:$AL$265,37,FALSE)</f>
        <v>0</v>
      </c>
      <c r="W82" s="33">
        <f>VLOOKUP(B82,'[1]DHG 2024-25'!$B$2:$AY$265,50,FALSE)</f>
        <v>1199.48</v>
      </c>
      <c r="X82" s="39">
        <f t="shared" si="5"/>
        <v>24.659999999999854</v>
      </c>
      <c r="Z82" s="41">
        <f t="shared" si="4"/>
        <v>17.349999999999909</v>
      </c>
    </row>
    <row r="83" spans="1:28" ht="20.149999999999999" customHeight="1" x14ac:dyDescent="0.4">
      <c r="A83" s="4">
        <v>77</v>
      </c>
      <c r="B83" s="1" t="s">
        <v>226</v>
      </c>
      <c r="C83" s="1" t="s">
        <v>81</v>
      </c>
      <c r="D83" s="76" t="s">
        <v>227</v>
      </c>
      <c r="E83" s="86" t="s">
        <v>228</v>
      </c>
      <c r="F83" s="11">
        <f>VLOOKUP(B83,'[2]DHG 2023-24'!$B$2:$J$265,9,FALSE)</f>
        <v>17</v>
      </c>
      <c r="G83" s="11">
        <f>VLOOKUP(B83,'[2]DHG 2023-24'!$B$2:$K$265,10,FALSE)</f>
        <v>318</v>
      </c>
      <c r="H83" s="11">
        <f>VLOOKUP(B83,'[2]DHG 2023-24'!$B$2:$AV$265,47,FALSE)</f>
        <v>584.37</v>
      </c>
      <c r="I83" s="11">
        <f>VLOOKUP(B83,'[2]DHG 2023-24'!$B$2:$AW$265,48,FALSE)</f>
        <v>68.8</v>
      </c>
      <c r="J83" s="11">
        <f>VLOOKUP(B83,'[2]DHG 2023-24'!$B$2:$CO$265,49,FALSE)</f>
        <v>11</v>
      </c>
      <c r="K83" s="11">
        <f>VLOOKUP(B83,'[2]DHG 2023-24'!$B$2:$AK$265,36,FALSE)</f>
        <v>4</v>
      </c>
      <c r="L83" s="12">
        <f>VLOOKUP(B83,'[2]DHG 2023-24'!$B$2:$AY$265,50,FALSE)</f>
        <v>664.17</v>
      </c>
      <c r="M83" s="11">
        <f>VLOOKUP(B83,'[2]DHG 2023-24'!$B$2:$CM$265,90,FALSE)</f>
        <v>609.5</v>
      </c>
      <c r="N83" s="11">
        <f>VLOOKUP(B83,'[2]DHG 2023-24'!$B$2:$CN$265,91,FALSE)</f>
        <v>85.85</v>
      </c>
      <c r="O83" s="11">
        <f>VLOOKUP(B83,'[2]DHG 2023-24'!$B$2:$CO$265,92,FALSE)</f>
        <v>9</v>
      </c>
      <c r="P83" s="11">
        <f>VLOOKUP(B83,'[2]DHG 2023-24'!$B$2:$CP$265,93,FALSE)</f>
        <v>704.34999999999991</v>
      </c>
      <c r="Q83" s="11">
        <f>VLOOKUP(B83,'[1]DHG 2024-25'!$B$2:$J$265,9,FALSE)</f>
        <v>18</v>
      </c>
      <c r="R83" s="11">
        <f>VLOOKUP(B83,'[1]DHG 2024-25'!$B$2:$K$265,10,FALSE)</f>
        <v>334</v>
      </c>
      <c r="S83" s="11">
        <f>VLOOKUP(B83,'[1]DHG 2024-25'!$B$2:$AV$265,47,FALSE)</f>
        <v>622.44999999999993</v>
      </c>
      <c r="T83" s="11">
        <f>VLOOKUP(B83,'[1]DHG 2024-25'!$B$2:$AW$265,48,FALSE)</f>
        <v>77.84</v>
      </c>
      <c r="U83" s="11">
        <f>VLOOKUP(B83,'[1]DHG 2024-25'!$B$2:$AX$265,49,FALSE)</f>
        <v>11</v>
      </c>
      <c r="V83" s="11">
        <f>VLOOKUP(B83,'[1]DHG 2024-25'!$B$2:$AL$265,37,FALSE)</f>
        <v>4</v>
      </c>
      <c r="W83" s="33">
        <f>VLOOKUP(B83,'[1]DHG 2024-25'!$B$2:$AY$265,50,FALSE)</f>
        <v>711.29</v>
      </c>
      <c r="X83" s="39">
        <f t="shared" si="5"/>
        <v>47.120000000000005</v>
      </c>
      <c r="Z83" s="41">
        <f t="shared" si="4"/>
        <v>6.9400000000000546</v>
      </c>
    </row>
    <row r="84" spans="1:28" ht="20.149999999999999" customHeight="1" x14ac:dyDescent="0.4">
      <c r="A84" s="4">
        <v>77</v>
      </c>
      <c r="B84" s="1" t="s">
        <v>124</v>
      </c>
      <c r="C84" s="1" t="s">
        <v>49</v>
      </c>
      <c r="D84" s="76" t="s">
        <v>128</v>
      </c>
      <c r="E84" s="86" t="s">
        <v>127</v>
      </c>
      <c r="F84" s="11">
        <f>VLOOKUP(B84,'[2]DHG 2023-24'!$B$2:$J$265,9,FALSE)</f>
        <v>26</v>
      </c>
      <c r="G84" s="11">
        <f>VLOOKUP(B84,'[2]DHG 2023-24'!$B$2:$K$265,10,FALSE)</f>
        <v>882</v>
      </c>
      <c r="H84" s="11">
        <f>VLOOKUP(B84,'[2]DHG 2023-24'!$B$2:$AV$265,47,FALSE)</f>
        <v>913.57999999999981</v>
      </c>
      <c r="I84" s="11">
        <f>VLOOKUP(B84,'[2]DHG 2023-24'!$B$2:$AW$265,48,FALSE)</f>
        <v>124.33</v>
      </c>
      <c r="J84" s="11">
        <f>VLOOKUP(B84,'[2]DHG 2023-24'!$B$2:$CO$265,49,FALSE)</f>
        <v>15</v>
      </c>
      <c r="K84" s="11">
        <f>VLOOKUP(B84,'[2]DHG 2023-24'!$B$2:$AK$265,36,FALSE)</f>
        <v>0</v>
      </c>
      <c r="L84" s="12">
        <f>VLOOKUP(B84,'[2]DHG 2023-24'!$B$2:$AY$265,50,FALSE)</f>
        <v>1052.9099999999999</v>
      </c>
      <c r="M84" s="11">
        <f>VLOOKUP(B84,'[2]DHG 2023-24'!$B$2:$CM$265,90,FALSE)</f>
        <v>929.99999999999977</v>
      </c>
      <c r="N84" s="11">
        <f>VLOOKUP(B84,'[2]DHG 2023-24'!$B$2:$CN$265,91,FALSE)</f>
        <v>107.91</v>
      </c>
      <c r="O84" s="11">
        <f>VLOOKUP(B84,'[2]DHG 2023-24'!$B$2:$CO$265,92,FALSE)</f>
        <v>15</v>
      </c>
      <c r="P84" s="11">
        <f>VLOOKUP(B84,'[2]DHG 2023-24'!$B$2:$CP$265,93,FALSE)</f>
        <v>1052.9099999999999</v>
      </c>
      <c r="Q84" s="11">
        <f>VLOOKUP(B84,'[1]DHG 2024-25'!$B$2:$J$265,9,FALSE)</f>
        <v>26</v>
      </c>
      <c r="R84" s="11">
        <f>VLOOKUP(B84,'[1]DHG 2024-25'!$B$2:$K$265,10,FALSE)</f>
        <v>882</v>
      </c>
      <c r="S84" s="11">
        <f>VLOOKUP(B84,'[1]DHG 2024-25'!$B$2:$AV$265,47,FALSE)</f>
        <v>917.40000000000009</v>
      </c>
      <c r="T84" s="11">
        <f>VLOOKUP(B84,'[1]DHG 2024-25'!$B$2:$AW$265,48,FALSE)</f>
        <v>126.5</v>
      </c>
      <c r="U84" s="11">
        <f>VLOOKUP(B84,'[1]DHG 2024-25'!$B$2:$AX$265,49,FALSE)</f>
        <v>15</v>
      </c>
      <c r="V84" s="11">
        <f>VLOOKUP(B84,'[1]DHG 2024-25'!$B$2:$AL$265,37,FALSE)</f>
        <v>0</v>
      </c>
      <c r="W84" s="33">
        <f>VLOOKUP(B84,'[1]DHG 2024-25'!$B$2:$AY$265,50,FALSE)</f>
        <v>1058.9000000000001</v>
      </c>
      <c r="X84" s="39">
        <f t="shared" si="5"/>
        <v>5.9900000000002365</v>
      </c>
      <c r="Z84" s="41">
        <f t="shared" si="4"/>
        <v>5.9900000000002365</v>
      </c>
    </row>
    <row r="85" spans="1:28" ht="20.149999999999999" customHeight="1" x14ac:dyDescent="0.4">
      <c r="A85" s="4">
        <v>77</v>
      </c>
      <c r="B85" s="1" t="s">
        <v>125</v>
      </c>
      <c r="C85" s="1" t="s">
        <v>27</v>
      </c>
      <c r="D85" s="76" t="s">
        <v>126</v>
      </c>
      <c r="E85" s="86" t="s">
        <v>127</v>
      </c>
      <c r="F85" s="11">
        <f>VLOOKUP(B85,'[2]DHG 2023-24'!$B$2:$J$265,9,FALSE)</f>
        <v>14</v>
      </c>
      <c r="G85" s="11">
        <f>VLOOKUP(B85,'[2]DHG 2023-24'!$B$2:$K$265,10,FALSE)</f>
        <v>339</v>
      </c>
      <c r="H85" s="11">
        <f>VLOOKUP(B85,'[2]DHG 2023-24'!$B$2:$AV$265,47,FALSE)</f>
        <v>567.23</v>
      </c>
      <c r="I85" s="11">
        <f>VLOOKUP(B85,'[2]DHG 2023-24'!$B$2:$AW$265,48,FALSE)</f>
        <v>64.48</v>
      </c>
      <c r="J85" s="11">
        <f>VLOOKUP(B85,'[2]DHG 2023-24'!$B$2:$CO$265,49,FALSE)</f>
        <v>7</v>
      </c>
      <c r="K85" s="11">
        <f>VLOOKUP(B85,'[2]DHG 2023-24'!$B$2:$AK$265,36,FALSE)</f>
        <v>0</v>
      </c>
      <c r="L85" s="12">
        <f>VLOOKUP(B85,'[2]DHG 2023-24'!$B$2:$AY$265,50,FALSE)</f>
        <v>638.71</v>
      </c>
      <c r="M85" s="11">
        <f>VLOOKUP(B85,'[2]DHG 2023-24'!$B$2:$CM$265,90,FALSE)</f>
        <v>578.5</v>
      </c>
      <c r="N85" s="11">
        <f>VLOOKUP(B85,'[2]DHG 2023-24'!$B$2:$CN$265,91,FALSE)</f>
        <v>66.59</v>
      </c>
      <c r="O85" s="11">
        <f>VLOOKUP(B85,'[2]DHG 2023-24'!$B$2:$CO$265,92,FALSE)</f>
        <v>7</v>
      </c>
      <c r="P85" s="11">
        <f>VLOOKUP(B85,'[2]DHG 2023-24'!$B$2:$CP$265,93,FALSE)</f>
        <v>652.09</v>
      </c>
      <c r="Q85" s="11">
        <f>VLOOKUP(B85,'[1]DHG 2024-25'!$B$2:$J$265,9,FALSE)</f>
        <v>14</v>
      </c>
      <c r="R85" s="11">
        <f>VLOOKUP(B85,'[1]DHG 2024-25'!$B$2:$K$265,10,FALSE)</f>
        <v>339</v>
      </c>
      <c r="S85" s="11">
        <f>VLOOKUP(B85,'[1]DHG 2024-25'!$B$2:$AV$265,47,FALSE)</f>
        <v>571.14</v>
      </c>
      <c r="T85" s="11">
        <f>VLOOKUP(B85,'[1]DHG 2024-25'!$B$2:$AW$265,48,FALSE)</f>
        <v>70.150000000000006</v>
      </c>
      <c r="U85" s="11">
        <f>VLOOKUP(B85,'[1]DHG 2024-25'!$B$2:$AX$265,49,FALSE)</f>
        <v>7</v>
      </c>
      <c r="V85" s="11">
        <f>VLOOKUP(B85,'[1]DHG 2024-25'!$B$2:$AL$265,37,FALSE)</f>
        <v>0</v>
      </c>
      <c r="W85" s="33">
        <f>VLOOKUP(B85,'[1]DHG 2024-25'!$B$2:$AY$265,50,FALSE)</f>
        <v>648.29</v>
      </c>
      <c r="X85" s="39">
        <f t="shared" si="5"/>
        <v>9.5799999999999272</v>
      </c>
      <c r="Z85" s="41">
        <f t="shared" si="4"/>
        <v>-3.8000000000000682</v>
      </c>
    </row>
    <row r="86" spans="1:28" ht="20.149999999999999" customHeight="1" x14ac:dyDescent="0.4">
      <c r="A86" s="4">
        <v>77</v>
      </c>
      <c r="B86" s="1" t="s">
        <v>61</v>
      </c>
      <c r="C86" s="1" t="s">
        <v>11</v>
      </c>
      <c r="D86" s="76" t="s">
        <v>62</v>
      </c>
      <c r="E86" s="86" t="s">
        <v>63</v>
      </c>
      <c r="F86" s="11">
        <f>VLOOKUP(B86,'[2]DHG 2023-24'!$B$2:$J$265,9,FALSE)</f>
        <v>0</v>
      </c>
      <c r="G86" s="11">
        <f>VLOOKUP(B86,'[2]DHG 2023-24'!$B$2:$K$265,10,FALSE)</f>
        <v>0</v>
      </c>
      <c r="H86" s="11">
        <f>VLOOKUP(B86,'[2]DHG 2023-24'!$B$2:$AV$265,47,FALSE)</f>
        <v>303.77999999999997</v>
      </c>
      <c r="I86" s="11">
        <f>VLOOKUP(B86,'[2]DHG 2023-24'!$B$2:$AW$265,48,FALSE)</f>
        <v>20.22</v>
      </c>
      <c r="J86" s="11">
        <f>VLOOKUP(B86,'[2]DHG 2023-24'!$B$2:$CO$265,49,FALSE)</f>
        <v>0</v>
      </c>
      <c r="K86" s="11">
        <f>VLOOKUP(B86,'[2]DHG 2023-24'!$B$2:$AK$265,36,FALSE)</f>
        <v>0</v>
      </c>
      <c r="L86" s="12">
        <f>VLOOKUP(B86,'[2]DHG 2023-24'!$B$2:$AY$265,50,FALSE)</f>
        <v>324</v>
      </c>
      <c r="M86" s="11">
        <f>VLOOKUP(B86,'[2]DHG 2023-24'!$B$2:$CM$265,90,FALSE)</f>
        <v>278</v>
      </c>
      <c r="N86" s="11">
        <f>VLOOKUP(B86,'[2]DHG 2023-24'!$B$2:$CN$265,91,FALSE)</f>
        <v>46</v>
      </c>
      <c r="O86" s="11">
        <f>VLOOKUP(B86,'[2]DHG 2023-24'!$B$2:$CO$265,92,FALSE)</f>
        <v>0</v>
      </c>
      <c r="P86" s="11">
        <f>VLOOKUP(B86,'[2]DHG 2023-24'!$B$2:$CP$265,93,FALSE)</f>
        <v>324</v>
      </c>
      <c r="Q86" s="11">
        <f>VLOOKUP(B86,'[1]DHG 2024-25'!$B$2:$J$265,9,FALSE)</f>
        <v>0</v>
      </c>
      <c r="R86" s="11">
        <f>VLOOKUP(B86,'[1]DHG 2024-25'!$B$2:$K$265,10,FALSE)</f>
        <v>0</v>
      </c>
      <c r="S86" s="11">
        <f>VLOOKUP(B86,'[1]DHG 2024-25'!$B$2:$AV$265,47,FALSE)</f>
        <v>300.92</v>
      </c>
      <c r="T86" s="11">
        <f>VLOOKUP(B86,'[1]DHG 2024-25'!$B$2:$AW$265,48,FALSE)</f>
        <v>23.08</v>
      </c>
      <c r="U86" s="11">
        <f>VLOOKUP(B86,'[1]DHG 2024-25'!$B$2:$AX$265,49,FALSE)</f>
        <v>0</v>
      </c>
      <c r="V86" s="11">
        <f>VLOOKUP(B86,'[1]DHG 2024-25'!$B$2:$AL$265,37,FALSE)</f>
        <v>0</v>
      </c>
      <c r="W86" s="33">
        <f>VLOOKUP(B86,'[1]DHG 2024-25'!$B$2:$AY$265,50,FALSE)</f>
        <v>324</v>
      </c>
      <c r="X86" s="39">
        <f t="shared" si="5"/>
        <v>0</v>
      </c>
      <c r="Z86" s="41">
        <f t="shared" si="4"/>
        <v>0</v>
      </c>
    </row>
    <row r="87" spans="1:28" s="72" customFormat="1" ht="20.149999999999999" customHeight="1" x14ac:dyDescent="0.35">
      <c r="A87" s="92"/>
      <c r="B87" s="67"/>
      <c r="C87" s="67"/>
      <c r="D87" s="87" t="s">
        <v>633</v>
      </c>
      <c r="E87" s="87"/>
      <c r="F87" s="68">
        <f>+SUM(F8:F86)</f>
        <v>2070</v>
      </c>
      <c r="G87" s="68">
        <f t="shared" ref="G87:Z87" si="6">+SUM(G8:G86)</f>
        <v>59850</v>
      </c>
      <c r="H87" s="68">
        <f t="shared" si="6"/>
        <v>76516.78</v>
      </c>
      <c r="I87" s="68">
        <f t="shared" si="6"/>
        <v>12599.009999999997</v>
      </c>
      <c r="J87" s="68">
        <f t="shared" si="6"/>
        <v>1073</v>
      </c>
      <c r="K87" s="68">
        <f t="shared" si="6"/>
        <v>154</v>
      </c>
      <c r="L87" s="68">
        <f t="shared" si="6"/>
        <v>90188.789999999979</v>
      </c>
      <c r="M87" s="68">
        <f t="shared" si="6"/>
        <v>77062.710000000006</v>
      </c>
      <c r="N87" s="68">
        <f t="shared" si="6"/>
        <v>13185.709999999997</v>
      </c>
      <c r="O87" s="68">
        <f t="shared" si="6"/>
        <v>1124.9000000000001</v>
      </c>
      <c r="P87" s="68">
        <f t="shared" si="6"/>
        <v>91373.319999999978</v>
      </c>
      <c r="Q87" s="68">
        <f t="shared" si="6"/>
        <v>2094.5</v>
      </c>
      <c r="R87" s="68">
        <f t="shared" si="6"/>
        <v>60466</v>
      </c>
      <c r="S87" s="68">
        <f t="shared" si="6"/>
        <v>77802.37999999999</v>
      </c>
      <c r="T87" s="68">
        <f t="shared" si="6"/>
        <v>12561.540000000003</v>
      </c>
      <c r="U87" s="68">
        <f t="shared" si="6"/>
        <v>1074</v>
      </c>
      <c r="V87" s="68">
        <f t="shared" si="6"/>
        <v>154</v>
      </c>
      <c r="W87" s="68">
        <f t="shared" si="6"/>
        <v>91437.92</v>
      </c>
      <c r="X87" s="68">
        <f t="shared" si="6"/>
        <v>1249.130000000001</v>
      </c>
      <c r="Y87" s="68">
        <f t="shared" si="6"/>
        <v>0</v>
      </c>
      <c r="Z87" s="68">
        <f t="shared" si="6"/>
        <v>64.600000000000676</v>
      </c>
      <c r="AA87" s="70"/>
      <c r="AB87" s="71"/>
    </row>
    <row r="88" spans="1:28" ht="20.149999999999999" customHeight="1" x14ac:dyDescent="0.4">
      <c r="A88" s="2">
        <v>93</v>
      </c>
      <c r="B88" s="1" t="s">
        <v>514</v>
      </c>
      <c r="C88" s="1" t="s">
        <v>515</v>
      </c>
      <c r="D88" s="76" t="s">
        <v>516</v>
      </c>
      <c r="E88" s="86" t="s">
        <v>511</v>
      </c>
      <c r="F88" s="11">
        <f>VLOOKUP(B88,'[2]DHG 2023-24'!$B$2:$J$265,9,FALSE)</f>
        <v>0</v>
      </c>
      <c r="G88" s="11">
        <f>VLOOKUP(B88,'[2]DHG 2023-24'!$B$2:$K$265,10,FALSE)</f>
        <v>0</v>
      </c>
      <c r="H88" s="11">
        <f>VLOOKUP(B88,'[2]DHG 2023-24'!$B$2:$AV$265,47,FALSE)</f>
        <v>146.48000000000002</v>
      </c>
      <c r="I88" s="11">
        <f>VLOOKUP(B88,'[2]DHG 2023-24'!$B$2:$AW$265,48,FALSE)</f>
        <v>12.82</v>
      </c>
      <c r="J88" s="11">
        <f>VLOOKUP(B88,'[2]DHG 2023-24'!$B$2:$CO$265,49,FALSE)</f>
        <v>0</v>
      </c>
      <c r="K88" s="11">
        <f>VLOOKUP(B88,'[2]DHG 2023-24'!$B$2:$AK$265,36,FALSE)</f>
        <v>0</v>
      </c>
      <c r="L88" s="12">
        <f>VLOOKUP(B88,'[2]DHG 2023-24'!$B$2:$AY$265,50,FALSE)</f>
        <v>159.30000000000001</v>
      </c>
      <c r="M88" s="11">
        <f>VLOOKUP(B88,'[2]DHG 2023-24'!$B$2:$CM$265,90,FALSE)</f>
        <v>146.48000000000002</v>
      </c>
      <c r="N88" s="11">
        <f>VLOOKUP(B88,'[2]DHG 2023-24'!$B$2:$CN$265,91,FALSE)</f>
        <v>12.82</v>
      </c>
      <c r="O88" s="11">
        <f>VLOOKUP(B88,'[2]DHG 2023-24'!$B$2:$CO$265,92,FALSE)</f>
        <v>0</v>
      </c>
      <c r="P88" s="11">
        <f>VLOOKUP(B88,'[2]DHG 2023-24'!$B$2:$CP$265,93,FALSE)</f>
        <v>159.30000000000001</v>
      </c>
      <c r="Q88" s="11">
        <f>VLOOKUP(B88,'[1]DHG 2024-25'!$B$2:$J$265,9,FALSE)</f>
        <v>0</v>
      </c>
      <c r="R88" s="11">
        <f>VLOOKUP(B88,'[1]DHG 2024-25'!$B$2:$K$265,10,FALSE)</f>
        <v>0</v>
      </c>
      <c r="S88" s="11">
        <f>VLOOKUP(B88,'[1]DHG 2024-25'!$B$2:$AV$265,47,FALSE)</f>
        <v>146.96</v>
      </c>
      <c r="T88" s="11">
        <f>VLOOKUP(B88,'[1]DHG 2024-25'!$B$2:$AW$265,48,FALSE)</f>
        <v>12.34</v>
      </c>
      <c r="U88" s="11">
        <f>VLOOKUP(B88,'[1]DHG 2024-25'!$B$2:$AX$265,49,FALSE)</f>
        <v>0</v>
      </c>
      <c r="V88" s="11">
        <f>VLOOKUP(B88,'[1]DHG 2024-25'!$B$2:$AL$265,37,FALSE)</f>
        <v>0</v>
      </c>
      <c r="W88" s="33">
        <f>VLOOKUP(B88,'[1]DHG 2024-25'!$B$2:$AY$265,50,FALSE)</f>
        <v>159.30000000000001</v>
      </c>
      <c r="X88" s="39">
        <f t="shared" si="5"/>
        <v>0</v>
      </c>
      <c r="Z88" s="41">
        <f t="shared" si="4"/>
        <v>0</v>
      </c>
    </row>
    <row r="89" spans="1:28" ht="20.149999999999999" customHeight="1" x14ac:dyDescent="0.4">
      <c r="A89" s="2">
        <v>93</v>
      </c>
      <c r="B89" s="1" t="s">
        <v>509</v>
      </c>
      <c r="C89" s="1" t="s">
        <v>30</v>
      </c>
      <c r="D89" s="76" t="s">
        <v>510</v>
      </c>
      <c r="E89" s="86" t="s">
        <v>511</v>
      </c>
      <c r="F89" s="11">
        <f>VLOOKUP(B89,'[2]DHG 2023-24'!$B$2:$J$265,9,FALSE)</f>
        <v>33</v>
      </c>
      <c r="G89" s="11">
        <f>VLOOKUP(B89,'[2]DHG 2023-24'!$B$2:$K$265,10,FALSE)</f>
        <v>1006</v>
      </c>
      <c r="H89" s="11">
        <f>VLOOKUP(B89,'[2]DHG 2023-24'!$B$2:$AV$265,47,FALSE)</f>
        <v>1265.4100000000001</v>
      </c>
      <c r="I89" s="11">
        <f>VLOOKUP(B89,'[2]DHG 2023-24'!$B$2:$AW$265,48,FALSE)</f>
        <v>229.79</v>
      </c>
      <c r="J89" s="11">
        <f>VLOOKUP(B89,'[2]DHG 2023-24'!$B$2:$CO$265,49,FALSE)</f>
        <v>22</v>
      </c>
      <c r="K89" s="11">
        <f>VLOOKUP(B89,'[2]DHG 2023-24'!$B$2:$AK$265,36,FALSE)</f>
        <v>34</v>
      </c>
      <c r="L89" s="12">
        <f>VLOOKUP(B89,'[2]DHG 2023-24'!$B$2:$AY$265,50,FALSE)</f>
        <v>1517.2</v>
      </c>
      <c r="M89" s="11">
        <f>VLOOKUP(B89,'[2]DHG 2023-24'!$B$2:$CM$265,90,FALSE)</f>
        <v>1287.5</v>
      </c>
      <c r="N89" s="11">
        <f>VLOOKUP(B89,'[2]DHG 2023-24'!$B$2:$CN$265,91,FALSE)</f>
        <v>265.51</v>
      </c>
      <c r="O89" s="11">
        <f>VLOOKUP(B89,'[2]DHG 2023-24'!$B$2:$CO$265,92,FALSE)</f>
        <v>22</v>
      </c>
      <c r="P89" s="11">
        <f>VLOOKUP(B89,'[2]DHG 2023-24'!$B$2:$CP$265,93,FALSE)</f>
        <v>1575.01</v>
      </c>
      <c r="Q89" s="11">
        <f>VLOOKUP(B89,'[1]DHG 2024-25'!$B$2:$J$265,9,FALSE)</f>
        <v>35</v>
      </c>
      <c r="R89" s="11">
        <f>VLOOKUP(B89,'[1]DHG 2024-25'!$B$2:$K$265,10,FALSE)</f>
        <v>1064</v>
      </c>
      <c r="S89" s="11">
        <f>VLOOKUP(B89,'[1]DHG 2024-25'!$B$2:$AV$265,47,FALSE)</f>
        <v>1345.06</v>
      </c>
      <c r="T89" s="11">
        <f>VLOOKUP(B89,'[1]DHG 2024-25'!$B$2:$AW$265,48,FALSE)</f>
        <v>221.03</v>
      </c>
      <c r="U89" s="11">
        <f>VLOOKUP(B89,'[1]DHG 2024-25'!$B$2:$AX$265,49,FALSE)</f>
        <v>22</v>
      </c>
      <c r="V89" s="11">
        <f>VLOOKUP(B89,'[1]DHG 2024-25'!$B$2:$AL$265,37,FALSE)</f>
        <v>34</v>
      </c>
      <c r="W89" s="33">
        <f>VLOOKUP(B89,'[1]DHG 2024-25'!$B$2:$AY$265,50,FALSE)</f>
        <v>1588.09</v>
      </c>
      <c r="X89" s="39">
        <f t="shared" si="5"/>
        <v>70.889999999999873</v>
      </c>
      <c r="Z89" s="41">
        <f t="shared" si="4"/>
        <v>13.079999999999927</v>
      </c>
    </row>
    <row r="90" spans="1:28" ht="20.149999999999999" customHeight="1" x14ac:dyDescent="0.4">
      <c r="A90" s="2">
        <v>93</v>
      </c>
      <c r="B90" s="1" t="s">
        <v>512</v>
      </c>
      <c r="C90" s="1" t="s">
        <v>30</v>
      </c>
      <c r="D90" s="76" t="s">
        <v>513</v>
      </c>
      <c r="E90" s="86" t="s">
        <v>511</v>
      </c>
      <c r="F90" s="11">
        <f>VLOOKUP(B90,'[2]DHG 2023-24'!$B$2:$J$265,9,FALSE)</f>
        <v>51</v>
      </c>
      <c r="G90" s="11">
        <f>VLOOKUP(B90,'[2]DHG 2023-24'!$B$2:$K$265,10,FALSE)</f>
        <v>1433</v>
      </c>
      <c r="H90" s="11">
        <f>VLOOKUP(B90,'[2]DHG 2023-24'!$B$2:$AV$265,47,FALSE)</f>
        <v>1872.1899999999998</v>
      </c>
      <c r="I90" s="11">
        <f>VLOOKUP(B90,'[2]DHG 2023-24'!$B$2:$AW$265,48,FALSE)</f>
        <v>346.84</v>
      </c>
      <c r="J90" s="11">
        <f>VLOOKUP(B90,'[2]DHG 2023-24'!$B$2:$CO$265,49,FALSE)</f>
        <v>24</v>
      </c>
      <c r="K90" s="11">
        <f>VLOOKUP(B90,'[2]DHG 2023-24'!$B$2:$AK$265,36,FALSE)</f>
        <v>43</v>
      </c>
      <c r="L90" s="12">
        <f>VLOOKUP(B90,'[2]DHG 2023-24'!$B$2:$AY$265,50,FALSE)</f>
        <v>2243.0299999999997</v>
      </c>
      <c r="M90" s="11">
        <f>VLOOKUP(B90,'[2]DHG 2023-24'!$B$2:$CM$265,90,FALSE)</f>
        <v>1897.2999999999997</v>
      </c>
      <c r="N90" s="11">
        <f>VLOOKUP(B90,'[2]DHG 2023-24'!$B$2:$CN$265,91,FALSE)</f>
        <v>343.22999999999996</v>
      </c>
      <c r="O90" s="11">
        <f>VLOOKUP(B90,'[2]DHG 2023-24'!$B$2:$CO$265,92,FALSE)</f>
        <v>24</v>
      </c>
      <c r="P90" s="11">
        <f>VLOOKUP(B90,'[2]DHG 2023-24'!$B$2:$CP$265,93,FALSE)</f>
        <v>2264.5299999999997</v>
      </c>
      <c r="Q90" s="11">
        <f>VLOOKUP(B90,'[1]DHG 2024-25'!$B$2:$J$265,9,FALSE)</f>
        <v>51</v>
      </c>
      <c r="R90" s="11">
        <f>VLOOKUP(B90,'[1]DHG 2024-25'!$B$2:$K$265,10,FALSE)</f>
        <v>1433</v>
      </c>
      <c r="S90" s="11">
        <f>VLOOKUP(B90,'[1]DHG 2024-25'!$B$2:$AV$265,47,FALSE)</f>
        <v>1850.52</v>
      </c>
      <c r="T90" s="11">
        <f>VLOOKUP(B90,'[1]DHG 2024-25'!$B$2:$AW$265,48,FALSE)</f>
        <v>370.83</v>
      </c>
      <c r="U90" s="11">
        <f>VLOOKUP(B90,'[1]DHG 2024-25'!$B$2:$AX$265,49,FALSE)</f>
        <v>24</v>
      </c>
      <c r="V90" s="11">
        <f>VLOOKUP(B90,'[1]DHG 2024-25'!$B$2:$AL$265,37,FALSE)</f>
        <v>43</v>
      </c>
      <c r="W90" s="33">
        <f>VLOOKUP(B90,'[1]DHG 2024-25'!$B$2:$AY$265,50,FALSE)</f>
        <v>2245.35</v>
      </c>
      <c r="X90" s="39">
        <f t="shared" si="5"/>
        <v>2.3200000000001637</v>
      </c>
      <c r="Z90" s="41">
        <f t="shared" si="4"/>
        <v>-19.179999999999836</v>
      </c>
    </row>
    <row r="91" spans="1:28" ht="20.149999999999999" customHeight="1" x14ac:dyDescent="0.4">
      <c r="A91" s="2">
        <v>93</v>
      </c>
      <c r="B91" s="1" t="s">
        <v>549</v>
      </c>
      <c r="C91" s="1" t="s">
        <v>55</v>
      </c>
      <c r="D91" s="76" t="s">
        <v>550</v>
      </c>
      <c r="E91" s="86" t="s">
        <v>511</v>
      </c>
      <c r="F91" s="11">
        <f>VLOOKUP(B91,'[2]DHG 2023-24'!$B$2:$J$265,9,FALSE)</f>
        <v>43</v>
      </c>
      <c r="G91" s="11">
        <f>VLOOKUP(B91,'[2]DHG 2023-24'!$B$2:$K$265,10,FALSE)</f>
        <v>899</v>
      </c>
      <c r="H91" s="11">
        <f>VLOOKUP(B91,'[2]DHG 2023-24'!$B$2:$AV$265,47,FALSE)</f>
        <v>1634.6200000000001</v>
      </c>
      <c r="I91" s="11">
        <f>VLOOKUP(B91,'[2]DHG 2023-24'!$B$2:$AW$265,48,FALSE)</f>
        <v>274.57</v>
      </c>
      <c r="J91" s="11">
        <f>VLOOKUP(B91,'[2]DHG 2023-24'!$B$2:$CO$265,49,FALSE)</f>
        <v>28</v>
      </c>
      <c r="K91" s="11">
        <f>VLOOKUP(B91,'[2]DHG 2023-24'!$B$2:$AK$265,36,FALSE)</f>
        <v>11</v>
      </c>
      <c r="L91" s="12">
        <f>VLOOKUP(B91,'[2]DHG 2023-24'!$B$2:$AY$265,50,FALSE)</f>
        <v>1937.19</v>
      </c>
      <c r="M91" s="11">
        <f>VLOOKUP(B91,'[2]DHG 2023-24'!$B$2:$CM$265,90,FALSE)</f>
        <v>1634.6200000000001</v>
      </c>
      <c r="N91" s="11">
        <f>VLOOKUP(B91,'[2]DHG 2023-24'!$B$2:$CN$265,91,FALSE)</f>
        <v>290.33</v>
      </c>
      <c r="O91" s="11">
        <f>VLOOKUP(B91,'[2]DHG 2023-24'!$B$2:$CO$265,92,FALSE)</f>
        <v>28</v>
      </c>
      <c r="P91" s="11">
        <f>VLOOKUP(B91,'[2]DHG 2023-24'!$B$2:$CP$265,93,FALSE)</f>
        <v>1952.95</v>
      </c>
      <c r="Q91" s="11">
        <f>VLOOKUP(B91,'[1]DHG 2024-25'!$B$2:$J$265,9,FALSE)</f>
        <v>43</v>
      </c>
      <c r="R91" s="11">
        <f>VLOOKUP(B91,'[1]DHG 2024-25'!$B$2:$K$265,10,FALSE)</f>
        <v>923</v>
      </c>
      <c r="S91" s="11">
        <f>VLOOKUP(B91,'[1]DHG 2024-25'!$B$2:$AV$265,47,FALSE)</f>
        <v>1662.23</v>
      </c>
      <c r="T91" s="11">
        <f>VLOOKUP(B91,'[1]DHG 2024-25'!$B$2:$AW$265,48,FALSE)</f>
        <v>282.36</v>
      </c>
      <c r="U91" s="11">
        <f>VLOOKUP(B91,'[1]DHG 2024-25'!$B$2:$AX$265,49,FALSE)</f>
        <v>28</v>
      </c>
      <c r="V91" s="11">
        <f>VLOOKUP(B91,'[1]DHG 2024-25'!$B$2:$AL$265,37,FALSE)</f>
        <v>11</v>
      </c>
      <c r="W91" s="33">
        <f>VLOOKUP(B91,'[1]DHG 2024-25'!$B$2:$AY$265,50,FALSE)</f>
        <v>1972.5900000000001</v>
      </c>
      <c r="X91" s="39">
        <f t="shared" si="5"/>
        <v>35.400000000000091</v>
      </c>
      <c r="Z91" s="41">
        <f t="shared" si="4"/>
        <v>19.6400000000001</v>
      </c>
    </row>
    <row r="92" spans="1:28" ht="20.149999999999999" customHeight="1" x14ac:dyDescent="0.4">
      <c r="A92" s="2">
        <v>93</v>
      </c>
      <c r="B92" s="1" t="s">
        <v>593</v>
      </c>
      <c r="C92" s="1" t="s">
        <v>27</v>
      </c>
      <c r="D92" s="76" t="s">
        <v>594</v>
      </c>
      <c r="E92" s="86" t="s">
        <v>511</v>
      </c>
      <c r="F92" s="11">
        <f>VLOOKUP(B92,'[2]DHG 2023-24'!$B$2:$J$265,9,FALSE)</f>
        <v>25</v>
      </c>
      <c r="G92" s="11">
        <f>VLOOKUP(B92,'[2]DHG 2023-24'!$B$2:$K$265,10,FALSE)</f>
        <v>564</v>
      </c>
      <c r="H92" s="11">
        <f>VLOOKUP(B92,'[2]DHG 2023-24'!$B$2:$AV$265,47,FALSE)</f>
        <v>926.04000000000019</v>
      </c>
      <c r="I92" s="11">
        <f>VLOOKUP(B92,'[2]DHG 2023-24'!$B$2:$AW$265,48,FALSE)</f>
        <v>123.28</v>
      </c>
      <c r="J92" s="11">
        <f>VLOOKUP(B92,'[2]DHG 2023-24'!$B$2:$CO$265,49,FALSE)</f>
        <v>12</v>
      </c>
      <c r="K92" s="11">
        <f>VLOOKUP(B92,'[2]DHG 2023-24'!$B$2:$AK$265,36,FALSE)</f>
        <v>5</v>
      </c>
      <c r="L92" s="12">
        <f>VLOOKUP(B92,'[2]DHG 2023-24'!$B$2:$AY$265,50,FALSE)</f>
        <v>1061.3200000000002</v>
      </c>
      <c r="M92" s="11">
        <f>VLOOKUP(B92,'[2]DHG 2023-24'!$B$2:$CM$265,90,FALSE)</f>
        <v>928.00000000000023</v>
      </c>
      <c r="N92" s="11">
        <f>VLOOKUP(B92,'[2]DHG 2023-24'!$B$2:$CN$265,91,FALSE)</f>
        <v>156.94</v>
      </c>
      <c r="O92" s="11">
        <f>VLOOKUP(B92,'[2]DHG 2023-24'!$B$2:$CO$265,92,FALSE)</f>
        <v>12</v>
      </c>
      <c r="P92" s="11">
        <f>VLOOKUP(B92,'[2]DHG 2023-24'!$B$2:$CP$265,93,FALSE)</f>
        <v>1096.94</v>
      </c>
      <c r="Q92" s="11">
        <f>VLOOKUP(B92,'[1]DHG 2024-25'!$B$2:$J$265,9,FALSE)</f>
        <v>25</v>
      </c>
      <c r="R92" s="11">
        <f>VLOOKUP(B92,'[1]DHG 2024-25'!$B$2:$K$265,10,FALSE)</f>
        <v>579</v>
      </c>
      <c r="S92" s="11">
        <f>VLOOKUP(B92,'[1]DHG 2024-25'!$B$2:$AV$265,47,FALSE)</f>
        <v>955.58000000000015</v>
      </c>
      <c r="T92" s="11">
        <f>VLOOKUP(B92,'[1]DHG 2024-25'!$B$2:$AW$265,48,FALSE)</f>
        <v>139.29</v>
      </c>
      <c r="U92" s="11">
        <f>VLOOKUP(B92,'[1]DHG 2024-25'!$B$2:$AX$265,49,FALSE)</f>
        <v>12</v>
      </c>
      <c r="V92" s="11">
        <f>VLOOKUP(B92,'[1]DHG 2024-25'!$B$2:$AL$265,37,FALSE)</f>
        <v>5</v>
      </c>
      <c r="W92" s="33">
        <f>VLOOKUP(B92,'[1]DHG 2024-25'!$B$2:$AY$265,50,FALSE)</f>
        <v>1106.8700000000001</v>
      </c>
      <c r="X92" s="39">
        <f t="shared" si="5"/>
        <v>45.549999999999955</v>
      </c>
      <c r="Z92" s="41">
        <f t="shared" si="4"/>
        <v>9.9300000000000637</v>
      </c>
    </row>
    <row r="93" spans="1:28" ht="20.149999999999999" customHeight="1" x14ac:dyDescent="0.4">
      <c r="A93" s="2">
        <v>93</v>
      </c>
      <c r="B93" s="1" t="s">
        <v>433</v>
      </c>
      <c r="C93" s="1" t="s">
        <v>30</v>
      </c>
      <c r="D93" s="76" t="s">
        <v>434</v>
      </c>
      <c r="E93" s="86" t="s">
        <v>432</v>
      </c>
      <c r="F93" s="11">
        <f>VLOOKUP(B93,'[2]DHG 2023-24'!$B$2:$J$265,9,FALSE)</f>
        <v>68</v>
      </c>
      <c r="G93" s="11">
        <f>VLOOKUP(B93,'[2]DHG 2023-24'!$B$2:$K$265,10,FALSE)</f>
        <v>2032</v>
      </c>
      <c r="H93" s="11">
        <f>VLOOKUP(B93,'[2]DHG 2023-24'!$B$2:$AV$265,47,FALSE)</f>
        <v>2693.84</v>
      </c>
      <c r="I93" s="11">
        <f>VLOOKUP(B93,'[2]DHG 2023-24'!$B$2:$AW$265,48,FALSE)</f>
        <v>548.28</v>
      </c>
      <c r="J93" s="11">
        <f>VLOOKUP(B93,'[2]DHG 2023-24'!$B$2:$CO$265,49,FALSE)</f>
        <v>50</v>
      </c>
      <c r="K93" s="11">
        <f>VLOOKUP(B93,'[2]DHG 2023-24'!$B$2:$AK$265,36,FALSE)</f>
        <v>72</v>
      </c>
      <c r="L93" s="12">
        <f>VLOOKUP(B93,'[2]DHG 2023-24'!$B$2:$AY$265,50,FALSE)</f>
        <v>3292.12</v>
      </c>
      <c r="M93" s="11">
        <f>VLOOKUP(B93,'[2]DHG 2023-24'!$B$2:$CM$265,90,FALSE)</f>
        <v>2672.9</v>
      </c>
      <c r="N93" s="11">
        <f>VLOOKUP(B93,'[2]DHG 2023-24'!$B$2:$CN$265,91,FALSE)</f>
        <v>570.22</v>
      </c>
      <c r="O93" s="11">
        <f>VLOOKUP(B93,'[2]DHG 2023-24'!$B$2:$CO$265,92,FALSE)</f>
        <v>51</v>
      </c>
      <c r="P93" s="11">
        <f>VLOOKUP(B93,'[2]DHG 2023-24'!$B$2:$CP$265,93,FALSE)</f>
        <v>3294.12</v>
      </c>
      <c r="Q93" s="11">
        <f>VLOOKUP(B93,'[1]DHG 2024-25'!$B$2:$J$265,9,FALSE)</f>
        <v>68</v>
      </c>
      <c r="R93" s="11">
        <f>VLOOKUP(B93,'[1]DHG 2024-25'!$B$2:$K$265,10,FALSE)</f>
        <v>2027</v>
      </c>
      <c r="S93" s="11">
        <f>VLOOKUP(B93,'[1]DHG 2024-25'!$B$2:$AV$265,47,FALSE)</f>
        <v>2703.1700000000005</v>
      </c>
      <c r="T93" s="11">
        <f>VLOOKUP(B93,'[1]DHG 2024-25'!$B$2:$AW$265,48,FALSE)</f>
        <v>535.37</v>
      </c>
      <c r="U93" s="11">
        <f>VLOOKUP(B93,'[1]DHG 2024-25'!$B$2:$AX$265,49,FALSE)</f>
        <v>50</v>
      </c>
      <c r="V93" s="11">
        <f>VLOOKUP(B93,'[1]DHG 2024-25'!$B$2:$AL$265,37,FALSE)</f>
        <v>72</v>
      </c>
      <c r="W93" s="33">
        <f>VLOOKUP(B93,'[1]DHG 2024-25'!$B$2:$AY$265,50,FALSE)</f>
        <v>3288.5400000000004</v>
      </c>
      <c r="X93" s="39">
        <f t="shared" si="5"/>
        <v>-3.5799999999994725</v>
      </c>
      <c r="Z93" s="41">
        <f t="shared" si="4"/>
        <v>-5.5799999999994725</v>
      </c>
    </row>
    <row r="94" spans="1:28" ht="20.149999999999999" customHeight="1" x14ac:dyDescent="0.4">
      <c r="A94" s="2">
        <v>93</v>
      </c>
      <c r="B94" s="1" t="s">
        <v>435</v>
      </c>
      <c r="C94" s="1" t="s">
        <v>55</v>
      </c>
      <c r="D94" s="76" t="s">
        <v>434</v>
      </c>
      <c r="E94" s="86" t="s">
        <v>432</v>
      </c>
      <c r="F94" s="11">
        <f>VLOOKUP(B94,'[2]DHG 2023-24'!$B$2:$J$265,9,FALSE)</f>
        <v>17</v>
      </c>
      <c r="G94" s="11">
        <f>VLOOKUP(B94,'[2]DHG 2023-24'!$B$2:$K$265,10,FALSE)</f>
        <v>404</v>
      </c>
      <c r="H94" s="11">
        <f>VLOOKUP(B94,'[2]DHG 2023-24'!$B$2:$AV$265,47,FALSE)</f>
        <v>603.03000000000009</v>
      </c>
      <c r="I94" s="11">
        <f>VLOOKUP(B94,'[2]DHG 2023-24'!$B$2:$AW$265,48,FALSE)</f>
        <v>158.03</v>
      </c>
      <c r="J94" s="11">
        <f>VLOOKUP(B94,'[2]DHG 2023-24'!$B$2:$CO$265,49,FALSE)</f>
        <v>13</v>
      </c>
      <c r="K94" s="11">
        <f>VLOOKUP(B94,'[2]DHG 2023-24'!$B$2:$AK$265,36,FALSE)</f>
        <v>0</v>
      </c>
      <c r="L94" s="12">
        <f>VLOOKUP(B94,'[2]DHG 2023-24'!$B$2:$AY$265,50,FALSE)</f>
        <v>774.06000000000006</v>
      </c>
      <c r="M94" s="11">
        <f>VLOOKUP(B94,'[2]DHG 2023-24'!$B$2:$CM$265,90,FALSE)</f>
        <v>618.50000000000011</v>
      </c>
      <c r="N94" s="11">
        <f>VLOOKUP(B94,'[2]DHG 2023-24'!$B$2:$CN$265,91,FALSE)</f>
        <v>163.56</v>
      </c>
      <c r="O94" s="11">
        <f>VLOOKUP(B94,'[2]DHG 2023-24'!$B$2:$CO$265,92,FALSE)</f>
        <v>13</v>
      </c>
      <c r="P94" s="11">
        <f>VLOOKUP(B94,'[2]DHG 2023-24'!$B$2:$CP$265,93,FALSE)</f>
        <v>795.06000000000006</v>
      </c>
      <c r="Q94" s="11">
        <f>VLOOKUP(B94,'[1]DHG 2024-25'!$B$2:$J$265,9,FALSE)</f>
        <v>17</v>
      </c>
      <c r="R94" s="11">
        <f>VLOOKUP(B94,'[1]DHG 2024-25'!$B$2:$K$265,10,FALSE)</f>
        <v>413</v>
      </c>
      <c r="S94" s="11">
        <f>VLOOKUP(B94,'[1]DHG 2024-25'!$B$2:$AV$265,47,FALSE)</f>
        <v>633.65</v>
      </c>
      <c r="T94" s="11">
        <f>VLOOKUP(B94,'[1]DHG 2024-25'!$B$2:$AW$265,48,FALSE)</f>
        <v>152.58000000000001</v>
      </c>
      <c r="U94" s="11">
        <f>VLOOKUP(B94,'[1]DHG 2024-25'!$B$2:$AX$265,49,FALSE)</f>
        <v>13</v>
      </c>
      <c r="V94" s="11">
        <f>VLOOKUP(B94,'[1]DHG 2024-25'!$B$2:$AL$265,37,FALSE)</f>
        <v>0</v>
      </c>
      <c r="W94" s="33">
        <f>VLOOKUP(B94,'[1]DHG 2024-25'!$B$2:$AY$265,50,FALSE)</f>
        <v>799.23</v>
      </c>
      <c r="X94" s="39">
        <f t="shared" si="5"/>
        <v>25.169999999999959</v>
      </c>
      <c r="Z94" s="41">
        <f t="shared" si="4"/>
        <v>4.1699999999999591</v>
      </c>
    </row>
    <row r="95" spans="1:28" ht="20.149999999999999" customHeight="1" x14ac:dyDescent="0.4">
      <c r="A95" s="2">
        <v>93</v>
      </c>
      <c r="B95" s="1" t="s">
        <v>430</v>
      </c>
      <c r="C95" s="1" t="s">
        <v>49</v>
      </c>
      <c r="D95" s="76" t="s">
        <v>431</v>
      </c>
      <c r="E95" s="86" t="s">
        <v>432</v>
      </c>
      <c r="F95" s="11">
        <f>VLOOKUP(B95,'[2]DHG 2023-24'!$B$2:$J$265,9,FALSE)</f>
        <v>46</v>
      </c>
      <c r="G95" s="11">
        <f>VLOOKUP(B95,'[2]DHG 2023-24'!$B$2:$K$265,10,FALSE)</f>
        <v>1453</v>
      </c>
      <c r="H95" s="11">
        <f>VLOOKUP(B95,'[2]DHG 2023-24'!$B$2:$AV$265,47,FALSE)</f>
        <v>1610.4499999999998</v>
      </c>
      <c r="I95" s="11">
        <f>VLOOKUP(B95,'[2]DHG 2023-24'!$B$2:$AW$265,48,FALSE)</f>
        <v>230.17</v>
      </c>
      <c r="J95" s="11">
        <f>VLOOKUP(B95,'[2]DHG 2023-24'!$B$2:$CO$265,49,FALSE)</f>
        <v>23</v>
      </c>
      <c r="K95" s="11">
        <f>VLOOKUP(B95,'[2]DHG 2023-24'!$B$2:$AK$265,36,FALSE)</f>
        <v>5</v>
      </c>
      <c r="L95" s="12">
        <f>VLOOKUP(B95,'[2]DHG 2023-24'!$B$2:$AY$265,50,FALSE)</f>
        <v>1863.62</v>
      </c>
      <c r="M95" s="11">
        <f>VLOOKUP(B95,'[2]DHG 2023-24'!$B$2:$CM$265,90,FALSE)</f>
        <v>1604.6999999999998</v>
      </c>
      <c r="N95" s="11">
        <f>VLOOKUP(B95,'[2]DHG 2023-24'!$B$2:$CN$265,91,FALSE)</f>
        <v>278.70999999999998</v>
      </c>
      <c r="O95" s="11">
        <f>VLOOKUP(B95,'[2]DHG 2023-24'!$B$2:$CO$265,92,FALSE)</f>
        <v>23</v>
      </c>
      <c r="P95" s="11">
        <f>VLOOKUP(B95,'[2]DHG 2023-24'!$B$2:$CP$265,93,FALSE)</f>
        <v>1906.4099999999999</v>
      </c>
      <c r="Q95" s="11">
        <f>VLOOKUP(B95,'[1]DHG 2024-25'!$B$2:$J$265,9,FALSE)</f>
        <v>47</v>
      </c>
      <c r="R95" s="11">
        <f>VLOOKUP(B95,'[1]DHG 2024-25'!$B$2:$K$265,10,FALSE)</f>
        <v>1488</v>
      </c>
      <c r="S95" s="11">
        <f>VLOOKUP(B95,'[1]DHG 2024-25'!$B$2:$AV$265,47,FALSE)</f>
        <v>1648.75</v>
      </c>
      <c r="T95" s="11">
        <f>VLOOKUP(B95,'[1]DHG 2024-25'!$B$2:$AW$265,48,FALSE)</f>
        <v>232.48</v>
      </c>
      <c r="U95" s="11">
        <f>VLOOKUP(B95,'[1]DHG 2024-25'!$B$2:$AX$265,49,FALSE)</f>
        <v>23</v>
      </c>
      <c r="V95" s="11">
        <f>VLOOKUP(B95,'[1]DHG 2024-25'!$B$2:$AL$265,37,FALSE)</f>
        <v>5</v>
      </c>
      <c r="W95" s="33">
        <f>VLOOKUP(B95,'[1]DHG 2024-25'!$B$2:$AY$265,50,FALSE)</f>
        <v>1904.23</v>
      </c>
      <c r="X95" s="39">
        <f t="shared" si="5"/>
        <v>40.610000000000127</v>
      </c>
      <c r="Z95" s="41">
        <f t="shared" si="4"/>
        <v>-2.1799999999998363</v>
      </c>
    </row>
    <row r="96" spans="1:28" ht="20.149999999999999" customHeight="1" x14ac:dyDescent="0.4">
      <c r="A96" s="2">
        <v>93</v>
      </c>
      <c r="B96" s="1" t="s">
        <v>478</v>
      </c>
      <c r="C96" s="1" t="s">
        <v>23</v>
      </c>
      <c r="D96" s="76" t="s">
        <v>482</v>
      </c>
      <c r="E96" s="86" t="s">
        <v>481</v>
      </c>
      <c r="F96" s="11">
        <f>VLOOKUP(B96,'[2]DHG 2023-24'!$B$2:$J$265,9,FALSE)</f>
        <v>22</v>
      </c>
      <c r="G96" s="11">
        <f>VLOOKUP(B96,'[2]DHG 2023-24'!$B$2:$K$265,10,FALSE)</f>
        <v>660</v>
      </c>
      <c r="H96" s="11">
        <f>VLOOKUP(B96,'[2]DHG 2023-24'!$B$2:$AV$265,47,FALSE)</f>
        <v>776.46</v>
      </c>
      <c r="I96" s="11">
        <f>VLOOKUP(B96,'[2]DHG 2023-24'!$B$2:$AW$265,48,FALSE)</f>
        <v>109.9</v>
      </c>
      <c r="J96" s="11">
        <f>VLOOKUP(B96,'[2]DHG 2023-24'!$B$2:$CO$265,49,FALSE)</f>
        <v>21</v>
      </c>
      <c r="K96" s="11">
        <f>VLOOKUP(B96,'[2]DHG 2023-24'!$B$2:$AK$265,36,FALSE)</f>
        <v>6</v>
      </c>
      <c r="L96" s="12">
        <f>VLOOKUP(B96,'[2]DHG 2023-24'!$B$2:$AY$265,50,FALSE)</f>
        <v>907.36</v>
      </c>
      <c r="M96" s="11">
        <f>VLOOKUP(B96,'[2]DHG 2023-24'!$B$2:$CM$265,90,FALSE)</f>
        <v>775.15000000000009</v>
      </c>
      <c r="N96" s="11">
        <f>VLOOKUP(B96,'[2]DHG 2023-24'!$B$2:$CN$265,91,FALSE)</f>
        <v>114.21000000000001</v>
      </c>
      <c r="O96" s="11">
        <f>VLOOKUP(B96,'[2]DHG 2023-24'!$B$2:$CO$265,92,FALSE)</f>
        <v>12</v>
      </c>
      <c r="P96" s="11">
        <f>VLOOKUP(B96,'[2]DHG 2023-24'!$B$2:$CP$265,93,FALSE)</f>
        <v>901.36</v>
      </c>
      <c r="Q96" s="11">
        <f>VLOOKUP(B96,'[1]DHG 2024-25'!$B$2:$J$265,9,FALSE)</f>
        <v>22</v>
      </c>
      <c r="R96" s="11">
        <f>VLOOKUP(B96,'[1]DHG 2024-25'!$B$2:$K$265,10,FALSE)</f>
        <v>665</v>
      </c>
      <c r="S96" s="11">
        <f>VLOOKUP(B96,'[1]DHG 2024-25'!$B$2:$AV$265,47,FALSE)</f>
        <v>779.74</v>
      </c>
      <c r="T96" s="11">
        <f>VLOOKUP(B96,'[1]DHG 2024-25'!$B$2:$AW$265,48,FALSE)</f>
        <v>109.88</v>
      </c>
      <c r="U96" s="11">
        <f>VLOOKUP(B96,'[1]DHG 2024-25'!$B$2:$AX$265,49,FALSE)</f>
        <v>21</v>
      </c>
      <c r="V96" s="11">
        <f>VLOOKUP(B96,'[1]DHG 2024-25'!$B$2:$AL$265,37,FALSE)</f>
        <v>6</v>
      </c>
      <c r="W96" s="33">
        <f>VLOOKUP(B96,'[1]DHG 2024-25'!$B$2:$AY$265,50,FALSE)</f>
        <v>910.62</v>
      </c>
      <c r="X96" s="39">
        <f t="shared" si="5"/>
        <v>3.2599999999999909</v>
      </c>
      <c r="Z96" s="41">
        <f t="shared" si="4"/>
        <v>9.2599999999999909</v>
      </c>
    </row>
    <row r="97" spans="1:26" ht="20.149999999999999" customHeight="1" x14ac:dyDescent="0.4">
      <c r="A97" s="2">
        <v>93</v>
      </c>
      <c r="B97" s="1" t="s">
        <v>479</v>
      </c>
      <c r="C97" s="1" t="s">
        <v>27</v>
      </c>
      <c r="D97" s="76" t="s">
        <v>480</v>
      </c>
      <c r="E97" s="86" t="s">
        <v>481</v>
      </c>
      <c r="F97" s="11">
        <f>VLOOKUP(B97,'[2]DHG 2023-24'!$B$2:$J$265,9,FALSE)</f>
        <v>26</v>
      </c>
      <c r="G97" s="11">
        <f>VLOOKUP(B97,'[2]DHG 2023-24'!$B$2:$K$265,10,FALSE)</f>
        <v>534</v>
      </c>
      <c r="H97" s="11">
        <f>VLOOKUP(B97,'[2]DHG 2023-24'!$B$2:$AV$265,47,FALSE)</f>
        <v>991.42</v>
      </c>
      <c r="I97" s="11">
        <f>VLOOKUP(B97,'[2]DHG 2023-24'!$B$2:$AW$265,48,FALSE)</f>
        <v>124.12</v>
      </c>
      <c r="J97" s="11">
        <f>VLOOKUP(B97,'[2]DHG 2023-24'!$B$2:$CO$265,49,FALSE)</f>
        <v>9</v>
      </c>
      <c r="K97" s="11">
        <f>VLOOKUP(B97,'[2]DHG 2023-24'!$B$2:$AK$265,36,FALSE)</f>
        <v>0</v>
      </c>
      <c r="L97" s="12">
        <f>VLOOKUP(B97,'[2]DHG 2023-24'!$B$2:$AY$265,50,FALSE)</f>
        <v>1124.54</v>
      </c>
      <c r="M97" s="11">
        <f>VLOOKUP(B97,'[2]DHG 2023-24'!$B$2:$CM$265,90,FALSE)</f>
        <v>985</v>
      </c>
      <c r="N97" s="11">
        <f>VLOOKUP(B97,'[2]DHG 2023-24'!$B$2:$CN$265,91,FALSE)</f>
        <v>141.54</v>
      </c>
      <c r="O97" s="11">
        <f>VLOOKUP(B97,'[2]DHG 2023-24'!$B$2:$CO$265,92,FALSE)</f>
        <v>18</v>
      </c>
      <c r="P97" s="11">
        <f>VLOOKUP(B97,'[2]DHG 2023-24'!$B$2:$CP$265,93,FALSE)</f>
        <v>1144.54</v>
      </c>
      <c r="Q97" s="11">
        <f>VLOOKUP(B97,'[1]DHG 2024-25'!$B$2:$J$265,9,FALSE)</f>
        <v>26</v>
      </c>
      <c r="R97" s="11">
        <f>VLOOKUP(B97,'[1]DHG 2024-25'!$B$2:$K$265,10,FALSE)</f>
        <v>540</v>
      </c>
      <c r="S97" s="11">
        <f>VLOOKUP(B97,'[1]DHG 2024-25'!$B$2:$AV$265,47,FALSE)</f>
        <v>995.44999999999993</v>
      </c>
      <c r="T97" s="11">
        <f>VLOOKUP(B97,'[1]DHG 2024-25'!$B$2:$AW$265,48,FALSE)</f>
        <v>130.41999999999999</v>
      </c>
      <c r="U97" s="11">
        <f>VLOOKUP(B97,'[1]DHG 2024-25'!$B$2:$AX$265,49,FALSE)</f>
        <v>9</v>
      </c>
      <c r="V97" s="11">
        <f>VLOOKUP(B97,'[1]DHG 2024-25'!$B$2:$AL$265,37,FALSE)</f>
        <v>0</v>
      </c>
      <c r="W97" s="33">
        <f>VLOOKUP(B97,'[1]DHG 2024-25'!$B$2:$AY$265,50,FALSE)</f>
        <v>1134.8699999999999</v>
      </c>
      <c r="X97" s="39">
        <f t="shared" si="5"/>
        <v>10.329999999999927</v>
      </c>
      <c r="Z97" s="41">
        <f t="shared" si="4"/>
        <v>-9.6700000000000728</v>
      </c>
    </row>
    <row r="98" spans="1:26" ht="20.149999999999999" customHeight="1" x14ac:dyDescent="0.4">
      <c r="A98" s="2">
        <v>93</v>
      </c>
      <c r="B98" s="1" t="s">
        <v>554</v>
      </c>
      <c r="C98" s="1" t="s">
        <v>122</v>
      </c>
      <c r="D98" s="76" t="s">
        <v>443</v>
      </c>
      <c r="E98" s="86" t="s">
        <v>553</v>
      </c>
      <c r="F98" s="11">
        <f>VLOOKUP(B98,'[2]DHG 2023-24'!$B$2:$J$265,9,FALSE)</f>
        <v>0</v>
      </c>
      <c r="G98" s="11">
        <f>VLOOKUP(B98,'[2]DHG 2023-24'!$B$2:$K$265,10,FALSE)</f>
        <v>0</v>
      </c>
      <c r="H98" s="11">
        <f>VLOOKUP(B98,'[2]DHG 2023-24'!$B$2:$AV$265,47,FALSE)</f>
        <v>53.5</v>
      </c>
      <c r="I98" s="11">
        <f>VLOOKUP(B98,'[2]DHG 2023-24'!$B$2:$AW$265,48,FALSE)</f>
        <v>15.5</v>
      </c>
      <c r="J98" s="11">
        <f>VLOOKUP(B98,'[2]DHG 2023-24'!$B$2:$CO$265,49,FALSE)</f>
        <v>0</v>
      </c>
      <c r="K98" s="11">
        <f>VLOOKUP(B98,'[2]DHG 2023-24'!$B$2:$AK$265,36,FALSE)</f>
        <v>0</v>
      </c>
      <c r="L98" s="12">
        <f>VLOOKUP(B98,'[2]DHG 2023-24'!$B$2:$AY$265,50,FALSE)</f>
        <v>69</v>
      </c>
      <c r="M98" s="11">
        <f>VLOOKUP(B98,'[2]DHG 2023-24'!$B$2:$CM$265,90,FALSE)</f>
        <v>52</v>
      </c>
      <c r="N98" s="11">
        <f>VLOOKUP(B98,'[2]DHG 2023-24'!$B$2:$CN$265,91,FALSE)</f>
        <v>17</v>
      </c>
      <c r="O98" s="11">
        <f>VLOOKUP(B98,'[2]DHG 2023-24'!$B$2:$CO$265,92,FALSE)</f>
        <v>0</v>
      </c>
      <c r="P98" s="11">
        <f>VLOOKUP(B98,'[2]DHG 2023-24'!$B$2:$CP$265,93,FALSE)</f>
        <v>69</v>
      </c>
      <c r="Q98" s="11">
        <f>VLOOKUP(B98,'[1]DHG 2024-25'!$B$2:$J$265,9,FALSE)</f>
        <v>0</v>
      </c>
      <c r="R98" s="11">
        <f>VLOOKUP(B98,'[1]DHG 2024-25'!$B$2:$K$265,10,FALSE)</f>
        <v>0</v>
      </c>
      <c r="S98" s="11">
        <f>VLOOKUP(B98,'[1]DHG 2024-25'!$B$2:$AV$265,47,FALSE)</f>
        <v>54</v>
      </c>
      <c r="T98" s="11">
        <f>VLOOKUP(B98,'[1]DHG 2024-25'!$B$2:$AW$265,48,FALSE)</f>
        <v>15</v>
      </c>
      <c r="U98" s="11">
        <f>VLOOKUP(B98,'[1]DHG 2024-25'!$B$2:$AX$265,49,FALSE)</f>
        <v>0</v>
      </c>
      <c r="V98" s="11">
        <f>VLOOKUP(B98,'[1]DHG 2024-25'!$B$2:$AL$265,37,FALSE)</f>
        <v>0</v>
      </c>
      <c r="W98" s="33">
        <f>VLOOKUP(B98,'[1]DHG 2024-25'!$B$2:$AY$265,50,FALSE)</f>
        <v>69</v>
      </c>
      <c r="X98" s="39">
        <f t="shared" si="5"/>
        <v>0</v>
      </c>
      <c r="Z98" s="41">
        <f t="shared" si="4"/>
        <v>0</v>
      </c>
    </row>
    <row r="99" spans="1:26" ht="20.149999999999999" customHeight="1" x14ac:dyDescent="0.4">
      <c r="A99" s="2">
        <v>93</v>
      </c>
      <c r="B99" s="1" t="s">
        <v>556</v>
      </c>
      <c r="C99" s="1" t="s">
        <v>30</v>
      </c>
      <c r="D99" s="76" t="s">
        <v>319</v>
      </c>
      <c r="E99" s="86" t="s">
        <v>553</v>
      </c>
      <c r="F99" s="11">
        <f>VLOOKUP(B99,'[2]DHG 2023-24'!$B$2:$J$265,9,FALSE)</f>
        <v>41</v>
      </c>
      <c r="G99" s="11">
        <f>VLOOKUP(B99,'[2]DHG 2023-24'!$B$2:$K$265,10,FALSE)</f>
        <v>1276</v>
      </c>
      <c r="H99" s="11">
        <f>VLOOKUP(B99,'[2]DHG 2023-24'!$B$2:$AV$265,47,FALSE)</f>
        <v>1503.14</v>
      </c>
      <c r="I99" s="11">
        <f>VLOOKUP(B99,'[2]DHG 2023-24'!$B$2:$AW$265,48,FALSE)</f>
        <v>184.03</v>
      </c>
      <c r="J99" s="11">
        <f>VLOOKUP(B99,'[2]DHG 2023-24'!$B$2:$CO$265,49,FALSE)</f>
        <v>29</v>
      </c>
      <c r="K99" s="11">
        <f>VLOOKUP(B99,'[2]DHG 2023-24'!$B$2:$AK$265,36,FALSE)</f>
        <v>40</v>
      </c>
      <c r="L99" s="12">
        <f>VLOOKUP(B99,'[2]DHG 2023-24'!$B$2:$AY$265,50,FALSE)</f>
        <v>1716.17</v>
      </c>
      <c r="M99" s="11">
        <f>VLOOKUP(B99,'[2]DHG 2023-24'!$B$2:$CM$265,90,FALSE)</f>
        <v>1523.5</v>
      </c>
      <c r="N99" s="11">
        <f>VLOOKUP(B99,'[2]DHG 2023-24'!$B$2:$CN$265,91,FALSE)</f>
        <v>171.17000000000002</v>
      </c>
      <c r="O99" s="11">
        <f>VLOOKUP(B99,'[2]DHG 2023-24'!$B$2:$CO$265,92,FALSE)</f>
        <v>29</v>
      </c>
      <c r="P99" s="11">
        <f>VLOOKUP(B99,'[2]DHG 2023-24'!$B$2:$CP$265,93,FALSE)</f>
        <v>1723.67</v>
      </c>
      <c r="Q99" s="11">
        <f>VLOOKUP(B99,'[1]DHG 2024-25'!$B$2:$J$265,9,FALSE)</f>
        <v>41</v>
      </c>
      <c r="R99" s="11">
        <f>VLOOKUP(B99,'[1]DHG 2024-25'!$B$2:$K$265,10,FALSE)</f>
        <v>1276</v>
      </c>
      <c r="S99" s="11">
        <f>VLOOKUP(B99,'[1]DHG 2024-25'!$B$2:$AV$265,47,FALSE)</f>
        <v>1525.21</v>
      </c>
      <c r="T99" s="11">
        <f>VLOOKUP(B99,'[1]DHG 2024-25'!$B$2:$AW$265,48,FALSE)</f>
        <v>175.97</v>
      </c>
      <c r="U99" s="11">
        <f>VLOOKUP(B99,'[1]DHG 2024-25'!$B$2:$AX$265,49,FALSE)</f>
        <v>29</v>
      </c>
      <c r="V99" s="11">
        <f>VLOOKUP(B99,'[1]DHG 2024-25'!$B$2:$AL$265,37,FALSE)</f>
        <v>40</v>
      </c>
      <c r="W99" s="33">
        <f>VLOOKUP(B99,'[1]DHG 2024-25'!$B$2:$AY$265,50,FALSE)</f>
        <v>1730.18</v>
      </c>
      <c r="X99" s="39">
        <f t="shared" si="5"/>
        <v>14.009999999999991</v>
      </c>
      <c r="Z99" s="41">
        <f t="shared" si="4"/>
        <v>6.5099999999999909</v>
      </c>
    </row>
    <row r="100" spans="1:26" ht="20.149999999999999" customHeight="1" x14ac:dyDescent="0.4">
      <c r="A100" s="2">
        <v>93</v>
      </c>
      <c r="B100" s="1" t="s">
        <v>551</v>
      </c>
      <c r="C100" s="1" t="s">
        <v>81</v>
      </c>
      <c r="D100" s="76" t="s">
        <v>552</v>
      </c>
      <c r="E100" s="86" t="s">
        <v>553</v>
      </c>
      <c r="F100" s="11">
        <f>VLOOKUP(B100,'[2]DHG 2023-24'!$B$2:$J$265,9,FALSE)</f>
        <v>20</v>
      </c>
      <c r="G100" s="11">
        <f>VLOOKUP(B100,'[2]DHG 2023-24'!$B$2:$K$265,10,FALSE)</f>
        <v>468</v>
      </c>
      <c r="H100" s="11">
        <f>VLOOKUP(B100,'[2]DHG 2023-24'!$B$2:$AV$265,47,FALSE)</f>
        <v>806.79000000000008</v>
      </c>
      <c r="I100" s="11">
        <f>VLOOKUP(B100,'[2]DHG 2023-24'!$B$2:$AW$265,48,FALSE)</f>
        <v>127.37</v>
      </c>
      <c r="J100" s="11">
        <f>VLOOKUP(B100,'[2]DHG 2023-24'!$B$2:$CO$265,49,FALSE)</f>
        <v>14</v>
      </c>
      <c r="K100" s="11">
        <f>VLOOKUP(B100,'[2]DHG 2023-24'!$B$2:$AK$265,36,FALSE)</f>
        <v>9</v>
      </c>
      <c r="L100" s="12">
        <f>VLOOKUP(B100,'[2]DHG 2023-24'!$B$2:$AY$265,50,FALSE)</f>
        <v>948.16000000000008</v>
      </c>
      <c r="M100" s="11">
        <f>VLOOKUP(B100,'[2]DHG 2023-24'!$B$2:$CM$265,90,FALSE)</f>
        <v>805.40000000000009</v>
      </c>
      <c r="N100" s="11">
        <f>VLOOKUP(B100,'[2]DHG 2023-24'!$B$2:$CN$265,91,FALSE)</f>
        <v>159.76</v>
      </c>
      <c r="O100" s="11">
        <f>VLOOKUP(B100,'[2]DHG 2023-24'!$B$2:$CO$265,92,FALSE)</f>
        <v>15</v>
      </c>
      <c r="P100" s="11">
        <f>VLOOKUP(B100,'[2]DHG 2023-24'!$B$2:$CP$265,93,FALSE)</f>
        <v>980.16000000000008</v>
      </c>
      <c r="Q100" s="11">
        <f>VLOOKUP(B100,'[1]DHG 2024-25'!$B$2:$J$265,9,FALSE)</f>
        <v>21</v>
      </c>
      <c r="R100" s="11">
        <f>VLOOKUP(B100,'[1]DHG 2024-25'!$B$2:$K$265,10,FALSE)</f>
        <v>491</v>
      </c>
      <c r="S100" s="11">
        <f>VLOOKUP(B100,'[1]DHG 2024-25'!$B$2:$AV$265,47,FALSE)</f>
        <v>835.56000000000006</v>
      </c>
      <c r="T100" s="11">
        <f>VLOOKUP(B100,'[1]DHG 2024-25'!$B$2:$AW$265,48,FALSE)</f>
        <v>129.59</v>
      </c>
      <c r="U100" s="11">
        <f>VLOOKUP(B100,'[1]DHG 2024-25'!$B$2:$AX$265,49,FALSE)</f>
        <v>15</v>
      </c>
      <c r="V100" s="11">
        <f>VLOOKUP(B100,'[1]DHG 2024-25'!$B$2:$AL$265,37,FALSE)</f>
        <v>9</v>
      </c>
      <c r="W100" s="33">
        <f>VLOOKUP(B100,'[1]DHG 2024-25'!$B$2:$AY$265,50,FALSE)</f>
        <v>980.15000000000009</v>
      </c>
      <c r="X100" s="39">
        <f t="shared" si="5"/>
        <v>31.990000000000009</v>
      </c>
      <c r="Z100" s="41">
        <f t="shared" si="4"/>
        <v>-9.9999999999909051E-3</v>
      </c>
    </row>
    <row r="101" spans="1:26" ht="20.149999999999999" customHeight="1" x14ac:dyDescent="0.4">
      <c r="A101" s="2">
        <v>93</v>
      </c>
      <c r="B101" s="1" t="s">
        <v>595</v>
      </c>
      <c r="C101" s="1" t="s">
        <v>27</v>
      </c>
      <c r="D101" s="76" t="s">
        <v>596</v>
      </c>
      <c r="E101" s="86" t="s">
        <v>553</v>
      </c>
      <c r="F101" s="11">
        <f>VLOOKUP(B101,'[2]DHG 2023-24'!$B$2:$J$265,9,FALSE)</f>
        <v>26</v>
      </c>
      <c r="G101" s="11">
        <f>VLOOKUP(B101,'[2]DHG 2023-24'!$B$2:$K$265,10,FALSE)</f>
        <v>588</v>
      </c>
      <c r="H101" s="11">
        <f>VLOOKUP(B101,'[2]DHG 2023-24'!$B$2:$AV$265,47,FALSE)</f>
        <v>1056.0699999999997</v>
      </c>
      <c r="I101" s="11">
        <f>VLOOKUP(B101,'[2]DHG 2023-24'!$B$2:$AW$265,48,FALSE)</f>
        <v>133.13</v>
      </c>
      <c r="J101" s="11">
        <f>VLOOKUP(B101,'[2]DHG 2023-24'!$B$2:$CO$265,49,FALSE)</f>
        <v>14</v>
      </c>
      <c r="K101" s="11">
        <f>VLOOKUP(B101,'[2]DHG 2023-24'!$B$2:$AK$265,36,FALSE)</f>
        <v>12</v>
      </c>
      <c r="L101" s="12">
        <f>VLOOKUP(B101,'[2]DHG 2023-24'!$B$2:$AY$265,50,FALSE)</f>
        <v>1203.1999999999998</v>
      </c>
      <c r="M101" s="11">
        <f>VLOOKUP(B101,'[2]DHG 2023-24'!$B$2:$CM$265,90,FALSE)</f>
        <v>1064.8999999999996</v>
      </c>
      <c r="N101" s="11">
        <f>VLOOKUP(B101,'[2]DHG 2023-24'!$B$2:$CN$265,91,FALSE)</f>
        <v>165.25</v>
      </c>
      <c r="O101" s="11">
        <f>VLOOKUP(B101,'[2]DHG 2023-24'!$B$2:$CO$265,92,FALSE)</f>
        <v>14</v>
      </c>
      <c r="P101" s="11">
        <f>VLOOKUP(B101,'[2]DHG 2023-24'!$B$2:$CP$265,93,FALSE)</f>
        <v>1244.1499999999999</v>
      </c>
      <c r="Q101" s="11">
        <f>VLOOKUP(B101,'[1]DHG 2024-25'!$B$2:$J$265,9,FALSE)</f>
        <v>26</v>
      </c>
      <c r="R101" s="11">
        <f>VLOOKUP(B101,'[1]DHG 2024-25'!$B$2:$K$265,10,FALSE)</f>
        <v>588</v>
      </c>
      <c r="S101" s="11">
        <f>VLOOKUP(B101,'[1]DHG 2024-25'!$B$2:$AV$265,47,FALSE)</f>
        <v>1095.81</v>
      </c>
      <c r="T101" s="11">
        <f>VLOOKUP(B101,'[1]DHG 2024-25'!$B$2:$AW$265,48,FALSE)</f>
        <v>123.02</v>
      </c>
      <c r="U101" s="11">
        <f>VLOOKUP(B101,'[1]DHG 2024-25'!$B$2:$AX$265,49,FALSE)</f>
        <v>14</v>
      </c>
      <c r="V101" s="11">
        <f>VLOOKUP(B101,'[1]DHG 2024-25'!$B$2:$AL$265,37,FALSE)</f>
        <v>12</v>
      </c>
      <c r="W101" s="33">
        <f>VLOOKUP(B101,'[1]DHG 2024-25'!$B$2:$AY$265,50,FALSE)</f>
        <v>1232.83</v>
      </c>
      <c r="X101" s="39">
        <f t="shared" si="5"/>
        <v>29.630000000000109</v>
      </c>
      <c r="Z101" s="41">
        <f t="shared" si="4"/>
        <v>-11.319999999999936</v>
      </c>
    </row>
    <row r="102" spans="1:26" ht="20.149999999999999" customHeight="1" x14ac:dyDescent="0.4">
      <c r="A102" s="2">
        <v>93</v>
      </c>
      <c r="B102" s="1" t="s">
        <v>407</v>
      </c>
      <c r="C102" s="1" t="s">
        <v>11</v>
      </c>
      <c r="D102" s="76" t="s">
        <v>408</v>
      </c>
      <c r="E102" s="86" t="s">
        <v>409</v>
      </c>
      <c r="F102" s="11">
        <f>VLOOKUP(B102,'[2]DHG 2023-24'!$B$2:$J$265,9,FALSE)</f>
        <v>0</v>
      </c>
      <c r="G102" s="11">
        <f>VLOOKUP(B102,'[2]DHG 2023-24'!$B$2:$K$265,10,FALSE)</f>
        <v>0</v>
      </c>
      <c r="H102" s="11">
        <f>VLOOKUP(B102,'[2]DHG 2023-24'!$B$2:$AV$265,47,FALSE)</f>
        <v>181.79</v>
      </c>
      <c r="I102" s="11">
        <f>VLOOKUP(B102,'[2]DHG 2023-24'!$B$2:$AW$265,48,FALSE)</f>
        <v>11.21</v>
      </c>
      <c r="J102" s="11">
        <f>VLOOKUP(B102,'[2]DHG 2023-24'!$B$2:$CO$265,49,FALSE)</f>
        <v>0</v>
      </c>
      <c r="K102" s="11">
        <f>VLOOKUP(B102,'[2]DHG 2023-24'!$B$2:$AK$265,36,FALSE)</f>
        <v>0</v>
      </c>
      <c r="L102" s="12">
        <f>VLOOKUP(B102,'[2]DHG 2023-24'!$B$2:$AY$265,50,FALSE)</f>
        <v>193</v>
      </c>
      <c r="M102" s="11">
        <f>VLOOKUP(B102,'[2]DHG 2023-24'!$B$2:$CM$265,90,FALSE)</f>
        <v>168.5</v>
      </c>
      <c r="N102" s="11">
        <f>VLOOKUP(B102,'[2]DHG 2023-24'!$B$2:$CN$265,91,FALSE)</f>
        <v>25.5</v>
      </c>
      <c r="O102" s="11">
        <f>VLOOKUP(B102,'[2]DHG 2023-24'!$B$2:$CO$265,92,FALSE)</f>
        <v>0</v>
      </c>
      <c r="P102" s="11">
        <f>VLOOKUP(B102,'[2]DHG 2023-24'!$B$2:$CP$265,93,FALSE)</f>
        <v>194</v>
      </c>
      <c r="Q102" s="11">
        <f>VLOOKUP(B102,'[1]DHG 2024-25'!$B$2:$J$265,9,FALSE)</f>
        <v>0</v>
      </c>
      <c r="R102" s="11">
        <f>VLOOKUP(B102,'[1]DHG 2024-25'!$B$2:$K$265,10,FALSE)</f>
        <v>0</v>
      </c>
      <c r="S102" s="11">
        <f>VLOOKUP(B102,'[1]DHG 2024-25'!$B$2:$AV$265,47,FALSE)</f>
        <v>180.08</v>
      </c>
      <c r="T102" s="11">
        <f>VLOOKUP(B102,'[1]DHG 2024-25'!$B$2:$AW$265,48,FALSE)</f>
        <v>12.92</v>
      </c>
      <c r="U102" s="11">
        <f>VLOOKUP(B102,'[1]DHG 2024-25'!$B$2:$AX$265,49,FALSE)</f>
        <v>0</v>
      </c>
      <c r="V102" s="11">
        <f>VLOOKUP(B102,'[1]DHG 2024-25'!$B$2:$AL$265,37,FALSE)</f>
        <v>0</v>
      </c>
      <c r="W102" s="33">
        <f>VLOOKUP(B102,'[1]DHG 2024-25'!$B$2:$AY$265,50,FALSE)</f>
        <v>193</v>
      </c>
      <c r="X102" s="39">
        <f t="shared" si="5"/>
        <v>0</v>
      </c>
      <c r="Z102" s="41">
        <f t="shared" si="4"/>
        <v>-1</v>
      </c>
    </row>
    <row r="103" spans="1:26" ht="20.149999999999999" customHeight="1" x14ac:dyDescent="0.4">
      <c r="A103" s="2">
        <v>93</v>
      </c>
      <c r="B103" s="1" t="s">
        <v>410</v>
      </c>
      <c r="C103" s="1" t="s">
        <v>30</v>
      </c>
      <c r="D103" s="76" t="s">
        <v>411</v>
      </c>
      <c r="E103" s="86" t="s">
        <v>409</v>
      </c>
      <c r="F103" s="11">
        <f>VLOOKUP(B103,'[2]DHG 2023-24'!$B$2:$J$265,9,FALSE)</f>
        <v>47</v>
      </c>
      <c r="G103" s="11">
        <f>VLOOKUP(B103,'[2]DHG 2023-24'!$B$2:$K$265,10,FALSE)</f>
        <v>1462</v>
      </c>
      <c r="H103" s="11">
        <f>VLOOKUP(B103,'[2]DHG 2023-24'!$B$2:$AV$265,47,FALSE)</f>
        <v>1678.27</v>
      </c>
      <c r="I103" s="11">
        <f>VLOOKUP(B103,'[2]DHG 2023-24'!$B$2:$AW$265,48,FALSE)</f>
        <v>231.13</v>
      </c>
      <c r="J103" s="11">
        <f>VLOOKUP(B103,'[2]DHG 2023-24'!$B$2:$CO$265,49,FALSE)</f>
        <v>25</v>
      </c>
      <c r="K103" s="11">
        <f>VLOOKUP(B103,'[2]DHG 2023-24'!$B$2:$AK$265,36,FALSE)</f>
        <v>22</v>
      </c>
      <c r="L103" s="12">
        <f>VLOOKUP(B103,'[2]DHG 2023-24'!$B$2:$AY$265,50,FALSE)</f>
        <v>1934.4</v>
      </c>
      <c r="M103" s="11">
        <f>VLOOKUP(B103,'[2]DHG 2023-24'!$B$2:$CM$265,90,FALSE)</f>
        <v>1703.65</v>
      </c>
      <c r="N103" s="11">
        <f>VLOOKUP(B103,'[2]DHG 2023-24'!$B$2:$CN$265,91,FALSE)</f>
        <v>230.4</v>
      </c>
      <c r="O103" s="11">
        <f>VLOOKUP(B103,'[2]DHG 2023-24'!$B$2:$CO$265,92,FALSE)</f>
        <v>20.5</v>
      </c>
      <c r="P103" s="11">
        <f>VLOOKUP(B103,'[2]DHG 2023-24'!$B$2:$CP$265,93,FALSE)</f>
        <v>1954.5500000000002</v>
      </c>
      <c r="Q103" s="11">
        <f>VLOOKUP(B103,'[1]DHG 2024-25'!$B$2:$J$265,9,FALSE)</f>
        <v>47</v>
      </c>
      <c r="R103" s="11">
        <f>VLOOKUP(B103,'[1]DHG 2024-25'!$B$2:$K$265,10,FALSE)</f>
        <v>1439</v>
      </c>
      <c r="S103" s="11">
        <f>VLOOKUP(B103,'[1]DHG 2024-25'!$B$2:$AV$265,47,FALSE)</f>
        <v>1661.89</v>
      </c>
      <c r="T103" s="11">
        <f>VLOOKUP(B103,'[1]DHG 2024-25'!$B$2:$AW$265,48,FALSE)</f>
        <v>238.1</v>
      </c>
      <c r="U103" s="11">
        <f>VLOOKUP(B103,'[1]DHG 2024-25'!$B$2:$AX$265,49,FALSE)</f>
        <v>25</v>
      </c>
      <c r="V103" s="11">
        <f>VLOOKUP(B103,'[1]DHG 2024-25'!$B$2:$AL$265,37,FALSE)</f>
        <v>22</v>
      </c>
      <c r="W103" s="33">
        <f>VLOOKUP(B103,'[1]DHG 2024-25'!$B$2:$AY$265,50,FALSE)</f>
        <v>1924.99</v>
      </c>
      <c r="X103" s="39">
        <f t="shared" si="5"/>
        <v>-9.4100000000000819</v>
      </c>
      <c r="Z103" s="41">
        <f t="shared" si="4"/>
        <v>-29.560000000000173</v>
      </c>
    </row>
    <row r="104" spans="1:26" ht="20.149999999999999" customHeight="1" x14ac:dyDescent="0.4">
      <c r="A104" s="2">
        <v>93</v>
      </c>
      <c r="B104" s="1" t="s">
        <v>422</v>
      </c>
      <c r="C104" s="1" t="s">
        <v>55</v>
      </c>
      <c r="D104" s="76" t="s">
        <v>423</v>
      </c>
      <c r="E104" s="86" t="s">
        <v>409</v>
      </c>
      <c r="F104" s="11">
        <f>VLOOKUP(B104,'[2]DHG 2023-24'!$B$2:$J$265,9,FALSE)</f>
        <v>20</v>
      </c>
      <c r="G104" s="11">
        <f>VLOOKUP(B104,'[2]DHG 2023-24'!$B$2:$K$265,10,FALSE)</f>
        <v>489</v>
      </c>
      <c r="H104" s="11">
        <f>VLOOKUP(B104,'[2]DHG 2023-24'!$B$2:$AV$265,47,FALSE)</f>
        <v>779.85</v>
      </c>
      <c r="I104" s="11">
        <f>VLOOKUP(B104,'[2]DHG 2023-24'!$B$2:$AW$265,48,FALSE)</f>
        <v>115.28</v>
      </c>
      <c r="J104" s="11">
        <f>VLOOKUP(B104,'[2]DHG 2023-24'!$B$2:$CO$265,49,FALSE)</f>
        <v>14</v>
      </c>
      <c r="K104" s="11">
        <f>VLOOKUP(B104,'[2]DHG 2023-24'!$B$2:$AK$265,36,FALSE)</f>
        <v>12</v>
      </c>
      <c r="L104" s="12">
        <f>VLOOKUP(B104,'[2]DHG 2023-24'!$B$2:$AY$265,50,FALSE)</f>
        <v>909.13</v>
      </c>
      <c r="M104" s="11">
        <f>VLOOKUP(B104,'[2]DHG 2023-24'!$B$2:$CM$265,90,FALSE)</f>
        <v>821.25</v>
      </c>
      <c r="N104" s="11">
        <f>VLOOKUP(B104,'[2]DHG 2023-24'!$B$2:$CN$265,91,FALSE)</f>
        <v>95.38</v>
      </c>
      <c r="O104" s="11">
        <f>VLOOKUP(B104,'[2]DHG 2023-24'!$B$2:$CO$265,92,FALSE)</f>
        <v>17</v>
      </c>
      <c r="P104" s="11">
        <f>VLOOKUP(B104,'[2]DHG 2023-24'!$B$2:$CP$265,93,FALSE)</f>
        <v>933.63</v>
      </c>
      <c r="Q104" s="11">
        <f>VLOOKUP(B104,'[1]DHG 2024-25'!$B$2:$J$265,9,FALSE)</f>
        <v>19</v>
      </c>
      <c r="R104" s="11">
        <f>VLOOKUP(B104,'[1]DHG 2024-25'!$B$2:$K$265,10,FALSE)</f>
        <v>462</v>
      </c>
      <c r="S104" s="11">
        <f>VLOOKUP(B104,'[1]DHG 2024-25'!$B$2:$AV$265,47,FALSE)</f>
        <v>794.38000000000011</v>
      </c>
      <c r="T104" s="11">
        <f>VLOOKUP(B104,'[1]DHG 2024-25'!$B$2:$AW$265,48,FALSE)</f>
        <v>103.27</v>
      </c>
      <c r="U104" s="11">
        <f>VLOOKUP(B104,'[1]DHG 2024-25'!$B$2:$AX$265,49,FALSE)</f>
        <v>14</v>
      </c>
      <c r="V104" s="11">
        <f>VLOOKUP(B104,'[1]DHG 2024-25'!$B$2:$AL$265,37,FALSE)</f>
        <v>12</v>
      </c>
      <c r="W104" s="33">
        <f>VLOOKUP(B104,'[1]DHG 2024-25'!$B$2:$AY$265,50,FALSE)</f>
        <v>911.65000000000009</v>
      </c>
      <c r="X104" s="39">
        <f t="shared" si="5"/>
        <v>2.5200000000000955</v>
      </c>
      <c r="Z104" s="41">
        <f t="shared" si="4"/>
        <v>-21.979999999999905</v>
      </c>
    </row>
    <row r="105" spans="1:26" ht="20.149999999999999" customHeight="1" x14ac:dyDescent="0.4">
      <c r="A105" s="2">
        <v>93</v>
      </c>
      <c r="B105" s="1" t="s">
        <v>500</v>
      </c>
      <c r="C105" s="1" t="s">
        <v>27</v>
      </c>
      <c r="D105" s="76" t="s">
        <v>501</v>
      </c>
      <c r="E105" s="86" t="s">
        <v>409</v>
      </c>
      <c r="F105" s="11">
        <f>VLOOKUP(B105,'[2]DHG 2023-24'!$B$2:$J$265,9,FALSE)</f>
        <v>18</v>
      </c>
      <c r="G105" s="11">
        <f>VLOOKUP(B105,'[2]DHG 2023-24'!$B$2:$K$265,10,FALSE)</f>
        <v>432</v>
      </c>
      <c r="H105" s="11">
        <f>VLOOKUP(B105,'[2]DHG 2023-24'!$B$2:$AV$265,47,FALSE)</f>
        <v>651.87000000000012</v>
      </c>
      <c r="I105" s="11">
        <f>VLOOKUP(B105,'[2]DHG 2023-24'!$B$2:$AW$265,48,FALSE)</f>
        <v>148.57</v>
      </c>
      <c r="J105" s="11">
        <f>VLOOKUP(B105,'[2]DHG 2023-24'!$B$2:$CO$265,49,FALSE)</f>
        <v>11</v>
      </c>
      <c r="K105" s="11">
        <f>VLOOKUP(B105,'[2]DHG 2023-24'!$B$2:$AK$265,36,FALSE)</f>
        <v>15</v>
      </c>
      <c r="L105" s="12">
        <f>VLOOKUP(B105,'[2]DHG 2023-24'!$B$2:$AY$265,50,FALSE)</f>
        <v>811.44</v>
      </c>
      <c r="M105" s="11">
        <f>VLOOKUP(B105,'[2]DHG 2023-24'!$B$2:$CM$265,90,FALSE)</f>
        <v>654.00000000000011</v>
      </c>
      <c r="N105" s="11">
        <f>VLOOKUP(B105,'[2]DHG 2023-24'!$B$2:$CN$265,91,FALSE)</f>
        <v>154.44</v>
      </c>
      <c r="O105" s="11">
        <f>VLOOKUP(B105,'[2]DHG 2023-24'!$B$2:$CO$265,92,FALSE)</f>
        <v>11</v>
      </c>
      <c r="P105" s="11">
        <f>VLOOKUP(B105,'[2]DHG 2023-24'!$B$2:$CP$265,93,FALSE)</f>
        <v>819.44</v>
      </c>
      <c r="Q105" s="11">
        <f>VLOOKUP(B105,'[1]DHG 2024-25'!$B$2:$J$265,9,FALSE)</f>
        <v>19</v>
      </c>
      <c r="R105" s="11">
        <f>VLOOKUP(B105,'[1]DHG 2024-25'!$B$2:$K$265,10,FALSE)</f>
        <v>459</v>
      </c>
      <c r="S105" s="11">
        <f>VLOOKUP(B105,'[1]DHG 2024-25'!$B$2:$AV$265,47,FALSE)</f>
        <v>677.49999999999989</v>
      </c>
      <c r="T105" s="11">
        <f>VLOOKUP(B105,'[1]DHG 2024-25'!$B$2:$AW$265,48,FALSE)</f>
        <v>154.96</v>
      </c>
      <c r="U105" s="11">
        <f>VLOOKUP(B105,'[1]DHG 2024-25'!$B$2:$AX$265,49,FALSE)</f>
        <v>11</v>
      </c>
      <c r="V105" s="11">
        <f>VLOOKUP(B105,'[1]DHG 2024-25'!$B$2:$AL$265,37,FALSE)</f>
        <v>15</v>
      </c>
      <c r="W105" s="33">
        <f>VLOOKUP(B105,'[1]DHG 2024-25'!$B$2:$AY$265,50,FALSE)</f>
        <v>843.45999999999992</v>
      </c>
      <c r="X105" s="39">
        <f t="shared" si="5"/>
        <v>32.019999999999868</v>
      </c>
      <c r="Z105" s="41">
        <f t="shared" si="4"/>
        <v>24.019999999999868</v>
      </c>
    </row>
    <row r="106" spans="1:26" ht="20.149999999999999" customHeight="1" x14ac:dyDescent="0.4">
      <c r="A106" s="2">
        <v>93</v>
      </c>
      <c r="B106" s="1" t="s">
        <v>560</v>
      </c>
      <c r="C106" s="1" t="s">
        <v>49</v>
      </c>
      <c r="D106" s="76" t="s">
        <v>564</v>
      </c>
      <c r="E106" s="86" t="s">
        <v>563</v>
      </c>
      <c r="F106" s="11">
        <f>VLOOKUP(B106,'[2]DHG 2023-24'!$B$2:$J$265,9,FALSE)</f>
        <v>24</v>
      </c>
      <c r="G106" s="11">
        <f>VLOOKUP(B106,'[2]DHG 2023-24'!$B$2:$K$265,10,FALSE)</f>
        <v>676</v>
      </c>
      <c r="H106" s="11">
        <f>VLOOKUP(B106,'[2]DHG 2023-24'!$B$2:$AV$265,47,FALSE)</f>
        <v>835.14</v>
      </c>
      <c r="I106" s="11">
        <f>VLOOKUP(B106,'[2]DHG 2023-24'!$B$2:$AW$265,48,FALSE)</f>
        <v>198.38</v>
      </c>
      <c r="J106" s="11">
        <f>VLOOKUP(B106,'[2]DHG 2023-24'!$B$2:$CO$265,49,FALSE)</f>
        <v>24</v>
      </c>
      <c r="K106" s="11">
        <f>VLOOKUP(B106,'[2]DHG 2023-24'!$B$2:$AK$265,36,FALSE)</f>
        <v>51</v>
      </c>
      <c r="L106" s="12">
        <f>VLOOKUP(B106,'[2]DHG 2023-24'!$B$2:$AY$265,50,FALSE)</f>
        <v>1057.52</v>
      </c>
      <c r="M106" s="11">
        <f>VLOOKUP(B106,'[2]DHG 2023-24'!$B$2:$CM$265,90,FALSE)</f>
        <v>879.6</v>
      </c>
      <c r="N106" s="11">
        <f>VLOOKUP(B106,'[2]DHG 2023-24'!$B$2:$CN$265,91,FALSE)</f>
        <v>192.87</v>
      </c>
      <c r="O106" s="11">
        <f>VLOOKUP(B106,'[2]DHG 2023-24'!$B$2:$CO$265,92,FALSE)</f>
        <v>16</v>
      </c>
      <c r="P106" s="11">
        <f>VLOOKUP(B106,'[2]DHG 2023-24'!$B$2:$CP$265,93,FALSE)</f>
        <v>1088.47</v>
      </c>
      <c r="Q106" s="11">
        <f>VLOOKUP(B106,'[1]DHG 2024-25'!$B$2:$J$265,9,FALSE)</f>
        <v>24</v>
      </c>
      <c r="R106" s="11">
        <f>VLOOKUP(B106,'[1]DHG 2024-25'!$B$2:$K$265,10,FALSE)</f>
        <v>676</v>
      </c>
      <c r="S106" s="11">
        <f>VLOOKUP(B106,'[1]DHG 2024-25'!$B$2:$AV$265,47,FALSE)</f>
        <v>835.27</v>
      </c>
      <c r="T106" s="11">
        <f>VLOOKUP(B106,'[1]DHG 2024-25'!$B$2:$AW$265,48,FALSE)</f>
        <v>206.68</v>
      </c>
      <c r="U106" s="11">
        <f>VLOOKUP(B106,'[1]DHG 2024-25'!$B$2:$AX$265,49,FALSE)</f>
        <v>16</v>
      </c>
      <c r="V106" s="11">
        <f>VLOOKUP(B106,'[1]DHG 2024-25'!$B$2:$AL$265,37,FALSE)</f>
        <v>51</v>
      </c>
      <c r="W106" s="33">
        <f>VLOOKUP(B106,'[1]DHG 2024-25'!$B$2:$AY$265,50,FALSE)</f>
        <v>1057.95</v>
      </c>
      <c r="X106" s="39">
        <f t="shared" si="5"/>
        <v>0.43000000000006366</v>
      </c>
      <c r="Z106" s="41">
        <f t="shared" si="4"/>
        <v>-30.519999999999982</v>
      </c>
    </row>
    <row r="107" spans="1:26" ht="20.149999999999999" customHeight="1" x14ac:dyDescent="0.4">
      <c r="A107" s="2">
        <v>93</v>
      </c>
      <c r="B107" s="1" t="s">
        <v>561</v>
      </c>
      <c r="C107" s="1" t="s">
        <v>27</v>
      </c>
      <c r="D107" s="76" t="s">
        <v>562</v>
      </c>
      <c r="E107" s="86" t="s">
        <v>563</v>
      </c>
      <c r="F107" s="11">
        <f>VLOOKUP(B107,'[2]DHG 2023-24'!$B$2:$J$265,9,FALSE)</f>
        <v>25</v>
      </c>
      <c r="G107" s="11">
        <f>VLOOKUP(B107,'[2]DHG 2023-24'!$B$2:$K$265,10,FALSE)</f>
        <v>624</v>
      </c>
      <c r="H107" s="11">
        <f>VLOOKUP(B107,'[2]DHG 2023-24'!$B$2:$AV$265,47,FALSE)</f>
        <v>867.66000000000008</v>
      </c>
      <c r="I107" s="11">
        <f>VLOOKUP(B107,'[2]DHG 2023-24'!$B$2:$AW$265,48,FALSE)</f>
        <v>226.78</v>
      </c>
      <c r="J107" s="11">
        <f>VLOOKUP(B107,'[2]DHG 2023-24'!$B$2:$CO$265,49,FALSE)</f>
        <v>10</v>
      </c>
      <c r="K107" s="11">
        <f>VLOOKUP(B107,'[2]DHG 2023-24'!$B$2:$AK$265,36,FALSE)</f>
        <v>0</v>
      </c>
      <c r="L107" s="12">
        <f>VLOOKUP(B107,'[2]DHG 2023-24'!$B$2:$AY$265,50,FALSE)</f>
        <v>1104.44</v>
      </c>
      <c r="M107" s="11">
        <f>VLOOKUP(B107,'[2]DHG 2023-24'!$B$2:$CM$265,90,FALSE)</f>
        <v>855.75000000000011</v>
      </c>
      <c r="N107" s="11">
        <f>VLOOKUP(B107,'[2]DHG 2023-24'!$B$2:$CN$265,91,FALSE)</f>
        <v>273.69</v>
      </c>
      <c r="O107" s="11">
        <f>VLOOKUP(B107,'[2]DHG 2023-24'!$B$2:$CO$265,92,FALSE)</f>
        <v>18</v>
      </c>
      <c r="P107" s="11">
        <f>VLOOKUP(B107,'[2]DHG 2023-24'!$B$2:$CP$265,93,FALSE)</f>
        <v>1147.44</v>
      </c>
      <c r="Q107" s="11">
        <f>VLOOKUP(B107,'[1]DHG 2024-25'!$B$2:$J$265,9,FALSE)</f>
        <v>24</v>
      </c>
      <c r="R107" s="11">
        <f>VLOOKUP(B107,'[1]DHG 2024-25'!$B$2:$K$265,10,FALSE)</f>
        <v>696</v>
      </c>
      <c r="S107" s="11">
        <f>VLOOKUP(B107,'[1]DHG 2024-25'!$B$2:$AV$265,47,FALSE)</f>
        <v>905.6</v>
      </c>
      <c r="T107" s="11">
        <f>VLOOKUP(B107,'[1]DHG 2024-25'!$B$2:$AW$265,48,FALSE)</f>
        <v>216.64</v>
      </c>
      <c r="U107" s="11">
        <f>VLOOKUP(B107,'[1]DHG 2024-25'!$B$2:$AX$265,49,FALSE)</f>
        <v>18</v>
      </c>
      <c r="V107" s="11">
        <f>VLOOKUP(B107,'[1]DHG 2024-25'!$B$2:$AL$265,37,FALSE)</f>
        <v>0</v>
      </c>
      <c r="W107" s="33">
        <f>VLOOKUP(B107,'[1]DHG 2024-25'!$B$2:$AY$265,50,FALSE)</f>
        <v>1140.24</v>
      </c>
      <c r="X107" s="39">
        <f t="shared" si="5"/>
        <v>35.799999999999955</v>
      </c>
      <c r="Z107" s="41">
        <f t="shared" si="4"/>
        <v>-7.2000000000000455</v>
      </c>
    </row>
    <row r="108" spans="1:26" ht="20.149999999999999" customHeight="1" x14ac:dyDescent="0.4">
      <c r="A108" s="2">
        <v>93</v>
      </c>
      <c r="B108" s="1" t="s">
        <v>517</v>
      </c>
      <c r="C108" s="1" t="s">
        <v>49</v>
      </c>
      <c r="D108" s="76" t="s">
        <v>242</v>
      </c>
      <c r="E108" s="86" t="s">
        <v>518</v>
      </c>
      <c r="F108" s="11">
        <f>VLOOKUP(B108,'[2]DHG 2023-24'!$B$2:$J$265,9,FALSE)</f>
        <v>51</v>
      </c>
      <c r="G108" s="11">
        <f>VLOOKUP(B108,'[2]DHG 2023-24'!$B$2:$K$265,10,FALSE)</f>
        <v>1612</v>
      </c>
      <c r="H108" s="11">
        <f>VLOOKUP(B108,'[2]DHG 2023-24'!$B$2:$AV$265,47,FALSE)</f>
        <v>1906.1599999999999</v>
      </c>
      <c r="I108" s="11">
        <f>VLOOKUP(B108,'[2]DHG 2023-24'!$B$2:$AW$265,48,FALSE)</f>
        <v>252.62</v>
      </c>
      <c r="J108" s="11">
        <f>VLOOKUP(B108,'[2]DHG 2023-24'!$B$2:$CO$265,49,FALSE)</f>
        <v>28</v>
      </c>
      <c r="K108" s="11">
        <f>VLOOKUP(B108,'[2]DHG 2023-24'!$B$2:$AK$265,36,FALSE)</f>
        <v>57</v>
      </c>
      <c r="L108" s="12">
        <f>VLOOKUP(B108,'[2]DHG 2023-24'!$B$2:$AY$265,50,FALSE)</f>
        <v>2186.7799999999997</v>
      </c>
      <c r="M108" s="11">
        <f>VLOOKUP(B108,'[2]DHG 2023-24'!$B$2:$CM$265,90,FALSE)</f>
        <v>1823.5499999999997</v>
      </c>
      <c r="N108" s="11">
        <f>VLOOKUP(B108,'[2]DHG 2023-24'!$B$2:$CN$265,91,FALSE)</f>
        <v>429.49</v>
      </c>
      <c r="O108" s="11">
        <f>VLOOKUP(B108,'[2]DHG 2023-24'!$B$2:$CO$265,92,FALSE)</f>
        <v>29</v>
      </c>
      <c r="P108" s="11">
        <f>VLOOKUP(B108,'[2]DHG 2023-24'!$B$2:$CP$265,93,FALSE)</f>
        <v>2282.04</v>
      </c>
      <c r="Q108" s="11">
        <f>VLOOKUP(B108,'[1]DHG 2024-25'!$B$2:$J$265,9,FALSE)</f>
        <v>52</v>
      </c>
      <c r="R108" s="11">
        <f>VLOOKUP(B108,'[1]DHG 2024-25'!$B$2:$K$265,10,FALSE)</f>
        <v>1415</v>
      </c>
      <c r="S108" s="11">
        <f>VLOOKUP(B108,'[1]DHG 2024-25'!$B$2:$AV$265,47,FALSE)</f>
        <v>1948.19</v>
      </c>
      <c r="T108" s="11">
        <f>VLOOKUP(B108,'[1]DHG 2024-25'!$B$2:$AW$265,48,FALSE)</f>
        <v>256.42</v>
      </c>
      <c r="U108" s="11">
        <f>VLOOKUP(B108,'[1]DHG 2024-25'!$B$2:$AX$265,49,FALSE)</f>
        <v>28</v>
      </c>
      <c r="V108" s="11">
        <f>VLOOKUP(B108,'[1]DHG 2024-25'!$B$2:$AL$265,37,FALSE)</f>
        <v>57</v>
      </c>
      <c r="W108" s="33">
        <f>VLOOKUP(B108,'[1]DHG 2024-25'!$B$2:$AY$265,50,FALSE)</f>
        <v>2232.61</v>
      </c>
      <c r="X108" s="39">
        <f t="shared" si="5"/>
        <v>45.830000000000382</v>
      </c>
      <c r="Z108" s="41">
        <f t="shared" si="4"/>
        <v>-49.429999999999836</v>
      </c>
    </row>
    <row r="109" spans="1:26" ht="20.149999999999999" customHeight="1" x14ac:dyDescent="0.4">
      <c r="A109" s="2">
        <v>93</v>
      </c>
      <c r="B109" s="1" t="s">
        <v>604</v>
      </c>
      <c r="C109" s="1" t="s">
        <v>49</v>
      </c>
      <c r="D109" s="76" t="s">
        <v>607</v>
      </c>
      <c r="E109" s="86" t="s">
        <v>518</v>
      </c>
      <c r="F109" s="11">
        <f>VLOOKUP(B109,'[2]DHG 2023-24'!$B$2:$J$265,9,FALSE)</f>
        <v>10</v>
      </c>
      <c r="G109" s="11">
        <f>VLOOKUP(B109,'[2]DHG 2023-24'!$B$2:$K$265,10,FALSE)</f>
        <v>240</v>
      </c>
      <c r="H109" s="11">
        <f>VLOOKUP(B109,'[2]DHG 2023-24'!$B$2:$AV$265,47,FALSE)</f>
        <v>327.88</v>
      </c>
      <c r="I109" s="11">
        <f>VLOOKUP(B109,'[2]DHG 2023-24'!$B$2:$AW$265,48,FALSE)</f>
        <v>83.98</v>
      </c>
      <c r="J109" s="11">
        <f>VLOOKUP(B109,'[2]DHG 2023-24'!$B$2:$CO$265,49,FALSE)</f>
        <v>13</v>
      </c>
      <c r="K109" s="11">
        <f>VLOOKUP(B109,'[2]DHG 2023-24'!$B$2:$AK$265,36,FALSE)</f>
        <v>9</v>
      </c>
      <c r="L109" s="12">
        <f>VLOOKUP(B109,'[2]DHG 2023-24'!$B$2:$AY$265,50,FALSE)</f>
        <v>424.86</v>
      </c>
      <c r="M109" s="11">
        <f>VLOOKUP(B109,'[2]DHG 2023-24'!$B$2:$CM$265,90,FALSE)</f>
        <v>339.95</v>
      </c>
      <c r="N109" s="11">
        <f>VLOOKUP(B109,'[2]DHG 2023-24'!$B$2:$CN$265,91,FALSE)</f>
        <v>117.62</v>
      </c>
      <c r="O109" s="11">
        <f>VLOOKUP(B109,'[2]DHG 2023-24'!$B$2:$CO$265,92,FALSE)</f>
        <v>13</v>
      </c>
      <c r="P109" s="11">
        <f>VLOOKUP(B109,'[2]DHG 2023-24'!$B$2:$CP$265,93,FALSE)</f>
        <v>470.57</v>
      </c>
      <c r="Q109" s="11">
        <f>VLOOKUP(B109,'[1]DHG 2024-25'!$B$2:$J$265,9,FALSE)</f>
        <v>13</v>
      </c>
      <c r="R109" s="11">
        <f>VLOOKUP(B109,'[1]DHG 2024-25'!$B$2:$K$265,10,FALSE)</f>
        <v>322</v>
      </c>
      <c r="S109" s="11">
        <f>VLOOKUP(B109,'[1]DHG 2024-25'!$B$2:$AV$265,47,FALSE)</f>
        <v>410.48</v>
      </c>
      <c r="T109" s="11">
        <f>VLOOKUP(B109,'[1]DHG 2024-25'!$B$2:$AW$265,48,FALSE)</f>
        <v>110.34</v>
      </c>
      <c r="U109" s="11">
        <f>VLOOKUP(B109,'[1]DHG 2024-25'!$B$2:$AX$265,49,FALSE)</f>
        <v>13</v>
      </c>
      <c r="V109" s="11">
        <f>VLOOKUP(B109,'[1]DHG 2024-25'!$B$2:$AL$265,37,FALSE)</f>
        <v>9</v>
      </c>
      <c r="W109" s="33">
        <f>VLOOKUP(B109,'[1]DHG 2024-25'!$B$2:$AY$265,50,FALSE)</f>
        <v>533.82000000000005</v>
      </c>
      <c r="X109" s="39">
        <f t="shared" si="5"/>
        <v>108.96000000000004</v>
      </c>
      <c r="Z109" s="41">
        <f t="shared" si="4"/>
        <v>63.250000000000057</v>
      </c>
    </row>
    <row r="110" spans="1:26" ht="20.149999999999999" customHeight="1" x14ac:dyDescent="0.4">
      <c r="A110" s="2">
        <v>93</v>
      </c>
      <c r="B110" s="1" t="s">
        <v>519</v>
      </c>
      <c r="C110" s="1" t="s">
        <v>27</v>
      </c>
      <c r="D110" s="76" t="s">
        <v>520</v>
      </c>
      <c r="E110" s="86" t="s">
        <v>518</v>
      </c>
      <c r="F110" s="11">
        <f>VLOOKUP(B110,'[2]DHG 2023-24'!$B$2:$J$265,9,FALSE)</f>
        <v>26</v>
      </c>
      <c r="G110" s="11">
        <f>VLOOKUP(B110,'[2]DHG 2023-24'!$B$2:$K$265,10,FALSE)</f>
        <v>608</v>
      </c>
      <c r="H110" s="11">
        <f>VLOOKUP(B110,'[2]DHG 2023-24'!$B$2:$AV$265,47,FALSE)</f>
        <v>981.64</v>
      </c>
      <c r="I110" s="11">
        <f>VLOOKUP(B110,'[2]DHG 2023-24'!$B$2:$AW$265,48,FALSE)</f>
        <v>154.35</v>
      </c>
      <c r="J110" s="11">
        <f>VLOOKUP(B110,'[2]DHG 2023-24'!$B$2:$CO$265,49,FALSE)</f>
        <v>16</v>
      </c>
      <c r="K110" s="11">
        <f>VLOOKUP(B110,'[2]DHG 2023-24'!$B$2:$AK$265,36,FALSE)</f>
        <v>0</v>
      </c>
      <c r="L110" s="12">
        <f>VLOOKUP(B110,'[2]DHG 2023-24'!$B$2:$AY$265,50,FALSE)</f>
        <v>1151.99</v>
      </c>
      <c r="M110" s="11">
        <f>VLOOKUP(B110,'[2]DHG 2023-24'!$B$2:$CM$265,90,FALSE)</f>
        <v>933</v>
      </c>
      <c r="N110" s="11">
        <f>VLOOKUP(B110,'[2]DHG 2023-24'!$B$2:$CN$265,91,FALSE)</f>
        <v>211.74</v>
      </c>
      <c r="O110" s="11">
        <f>VLOOKUP(B110,'[2]DHG 2023-24'!$B$2:$CO$265,92,FALSE)</f>
        <v>15</v>
      </c>
      <c r="P110" s="11">
        <f>VLOOKUP(B110,'[2]DHG 2023-24'!$B$2:$CP$265,93,FALSE)</f>
        <v>1159.74</v>
      </c>
      <c r="Q110" s="11">
        <f>VLOOKUP(B110,'[1]DHG 2024-25'!$B$2:$J$265,9,FALSE)</f>
        <v>27</v>
      </c>
      <c r="R110" s="11">
        <f>VLOOKUP(B110,'[1]DHG 2024-25'!$B$2:$K$265,10,FALSE)</f>
        <v>839</v>
      </c>
      <c r="S110" s="11">
        <f>VLOOKUP(B110,'[1]DHG 2024-25'!$B$2:$AV$265,47,FALSE)</f>
        <v>1026.8599999999999</v>
      </c>
      <c r="T110" s="11">
        <f>VLOOKUP(B110,'[1]DHG 2024-25'!$B$2:$AW$265,48,FALSE)</f>
        <v>151.97</v>
      </c>
      <c r="U110" s="11">
        <f>VLOOKUP(B110,'[1]DHG 2024-25'!$B$2:$AX$265,49,FALSE)</f>
        <v>16</v>
      </c>
      <c r="V110" s="11">
        <f>VLOOKUP(B110,'[1]DHG 2024-25'!$B$2:$AL$265,37,FALSE)</f>
        <v>0</v>
      </c>
      <c r="W110" s="33">
        <f>VLOOKUP(B110,'[1]DHG 2024-25'!$B$2:$AY$265,50,FALSE)</f>
        <v>1194.83</v>
      </c>
      <c r="X110" s="39">
        <f t="shared" si="5"/>
        <v>42.839999999999918</v>
      </c>
      <c r="Z110" s="41">
        <f t="shared" si="4"/>
        <v>35.089999999999918</v>
      </c>
    </row>
    <row r="111" spans="1:26" ht="20.149999999999999" customHeight="1" x14ac:dyDescent="0.4">
      <c r="A111" s="2">
        <v>93</v>
      </c>
      <c r="B111" s="1" t="s">
        <v>605</v>
      </c>
      <c r="C111" s="1" t="s">
        <v>27</v>
      </c>
      <c r="D111" s="76" t="s">
        <v>606</v>
      </c>
      <c r="E111" s="86" t="s">
        <v>518</v>
      </c>
      <c r="F111" s="11">
        <f>VLOOKUP(B111,'[2]DHG 2023-24'!$B$2:$J$265,9,FALSE)</f>
        <v>13</v>
      </c>
      <c r="G111" s="11">
        <f>VLOOKUP(B111,'[2]DHG 2023-24'!$B$2:$K$265,10,FALSE)</f>
        <v>294</v>
      </c>
      <c r="H111" s="11">
        <f>VLOOKUP(B111,'[2]DHG 2023-24'!$B$2:$AV$265,47,FALSE)</f>
        <v>497.90000000000003</v>
      </c>
      <c r="I111" s="11">
        <f>VLOOKUP(B111,'[2]DHG 2023-24'!$B$2:$AW$265,48,FALSE)</f>
        <v>91.04</v>
      </c>
      <c r="J111" s="11">
        <f>VLOOKUP(B111,'[2]DHG 2023-24'!$B$2:$CO$265,49,FALSE)</f>
        <v>1</v>
      </c>
      <c r="K111" s="11">
        <f>VLOOKUP(B111,'[2]DHG 2023-24'!$B$2:$AK$265,36,FALSE)</f>
        <v>0</v>
      </c>
      <c r="L111" s="12">
        <f>VLOOKUP(B111,'[2]DHG 2023-24'!$B$2:$AY$265,50,FALSE)</f>
        <v>589.94000000000005</v>
      </c>
      <c r="M111" s="11">
        <f>VLOOKUP(B111,'[2]DHG 2023-24'!$B$2:$CM$265,90,FALSE)</f>
        <v>454.00000000000006</v>
      </c>
      <c r="N111" s="11">
        <f>VLOOKUP(B111,'[2]DHG 2023-24'!$B$2:$CN$265,91,FALSE)</f>
        <v>134.94</v>
      </c>
      <c r="O111" s="11">
        <f>VLOOKUP(B111,'[2]DHG 2023-24'!$B$2:$CO$265,92,FALSE)</f>
        <v>1</v>
      </c>
      <c r="P111" s="11">
        <f>VLOOKUP(B111,'[2]DHG 2023-24'!$B$2:$CP$265,93,FALSE)</f>
        <v>589.94000000000005</v>
      </c>
      <c r="Q111" s="11">
        <f>VLOOKUP(B111,'[1]DHG 2024-25'!$B$2:$J$265,9,FALSE)</f>
        <v>13</v>
      </c>
      <c r="R111" s="11">
        <f>VLOOKUP(B111,'[1]DHG 2024-25'!$B$2:$K$265,10,FALSE)</f>
        <v>300</v>
      </c>
      <c r="S111" s="11">
        <f>VLOOKUP(B111,'[1]DHG 2024-25'!$B$2:$AV$265,47,FALSE)</f>
        <v>513.18000000000006</v>
      </c>
      <c r="T111" s="11">
        <f>VLOOKUP(B111,'[1]DHG 2024-25'!$B$2:$AW$265,48,FALSE)</f>
        <v>80.02</v>
      </c>
      <c r="U111" s="11">
        <f>VLOOKUP(B111,'[1]DHG 2024-25'!$B$2:$AX$265,49,FALSE)</f>
        <v>1</v>
      </c>
      <c r="V111" s="11">
        <f>VLOOKUP(B111,'[1]DHG 2024-25'!$B$2:$AL$265,37,FALSE)</f>
        <v>0</v>
      </c>
      <c r="W111" s="33">
        <f>VLOOKUP(B111,'[1]DHG 2024-25'!$B$2:$AY$265,50,FALSE)</f>
        <v>594.20000000000005</v>
      </c>
      <c r="X111" s="39">
        <f t="shared" si="5"/>
        <v>4.2599999999999909</v>
      </c>
      <c r="Z111" s="41">
        <f t="shared" si="4"/>
        <v>4.2599999999999909</v>
      </c>
    </row>
    <row r="112" spans="1:26" ht="20.149999999999999" customHeight="1" x14ac:dyDescent="0.4">
      <c r="A112" s="2">
        <v>93</v>
      </c>
      <c r="B112" s="1" t="s">
        <v>597</v>
      </c>
      <c r="C112" s="1" t="s">
        <v>23</v>
      </c>
      <c r="D112" s="76" t="s">
        <v>601</v>
      </c>
      <c r="E112" s="86" t="s">
        <v>600</v>
      </c>
      <c r="F112" s="11">
        <f>VLOOKUP(B112,'[2]DHG 2023-24'!$B$2:$J$265,9,FALSE)</f>
        <v>7</v>
      </c>
      <c r="G112" s="11">
        <f>VLOOKUP(B112,'[2]DHG 2023-24'!$B$2:$K$265,10,FALSE)</f>
        <v>152</v>
      </c>
      <c r="H112" s="11">
        <f>VLOOKUP(B112,'[2]DHG 2023-24'!$B$2:$AV$265,47,FALSE)</f>
        <v>245.38</v>
      </c>
      <c r="I112" s="11">
        <f>VLOOKUP(B112,'[2]DHG 2023-24'!$B$2:$AW$265,48,FALSE)</f>
        <v>48.37</v>
      </c>
      <c r="J112" s="11">
        <f>VLOOKUP(B112,'[2]DHG 2023-24'!$B$2:$CO$265,49,FALSE)</f>
        <v>11</v>
      </c>
      <c r="K112" s="11">
        <f>VLOOKUP(B112,'[2]DHG 2023-24'!$B$2:$AK$265,36,FALSE)</f>
        <v>6</v>
      </c>
      <c r="L112" s="12">
        <f>VLOOKUP(B112,'[2]DHG 2023-24'!$B$2:$AY$265,50,FALSE)</f>
        <v>304.75</v>
      </c>
      <c r="M112" s="11">
        <f>VLOOKUP(B112,'[2]DHG 2023-24'!$B$2:$CM$265,90,FALSE)</f>
        <v>238.79999999999998</v>
      </c>
      <c r="N112" s="11">
        <f>VLOOKUP(B112,'[2]DHG 2023-24'!$B$2:$CN$265,91,FALSE)</f>
        <v>58.15</v>
      </c>
      <c r="O112" s="11">
        <f>VLOOKUP(B112,'[2]DHG 2023-24'!$B$2:$CO$265,92,FALSE)</f>
        <v>11</v>
      </c>
      <c r="P112" s="11">
        <f>VLOOKUP(B112,'[2]DHG 2023-24'!$B$2:$CP$265,93,FALSE)</f>
        <v>307.95</v>
      </c>
      <c r="Q112" s="11">
        <f>VLOOKUP(B112,'[1]DHG 2024-25'!$B$2:$J$265,9,FALSE)</f>
        <v>7</v>
      </c>
      <c r="R112" s="11">
        <f>VLOOKUP(B112,'[1]DHG 2024-25'!$B$2:$K$265,10,FALSE)</f>
        <v>120</v>
      </c>
      <c r="S112" s="11">
        <f>VLOOKUP(B112,'[1]DHG 2024-25'!$B$2:$AV$265,47,FALSE)</f>
        <v>239.99000000000004</v>
      </c>
      <c r="T112" s="11">
        <f>VLOOKUP(B112,'[1]DHG 2024-25'!$B$2:$AW$265,48,FALSE)</f>
        <v>47.35</v>
      </c>
      <c r="U112" s="11">
        <f>VLOOKUP(B112,'[1]DHG 2024-25'!$B$2:$AX$265,49,FALSE)</f>
        <v>11</v>
      </c>
      <c r="V112" s="11">
        <f>VLOOKUP(B112,'[1]DHG 2024-25'!$B$2:$AL$265,37,FALSE)</f>
        <v>6</v>
      </c>
      <c r="W112" s="33">
        <f>VLOOKUP(B112,'[1]DHG 2024-25'!$B$2:$AY$265,50,FALSE)</f>
        <v>298.34000000000003</v>
      </c>
      <c r="X112" s="39">
        <f t="shared" si="5"/>
        <v>-6.4099999999999682</v>
      </c>
      <c r="Z112" s="41">
        <f t="shared" si="4"/>
        <v>-9.6099999999999568</v>
      </c>
    </row>
    <row r="113" spans="1:26" ht="20.149999999999999" customHeight="1" x14ac:dyDescent="0.4">
      <c r="A113" s="2">
        <v>93</v>
      </c>
      <c r="B113" s="1" t="s">
        <v>598</v>
      </c>
      <c r="C113" s="1" t="s">
        <v>27</v>
      </c>
      <c r="D113" s="76" t="s">
        <v>599</v>
      </c>
      <c r="E113" s="86" t="s">
        <v>600</v>
      </c>
      <c r="F113" s="11">
        <f>VLOOKUP(B113,'[2]DHG 2023-24'!$B$2:$J$265,9,FALSE)</f>
        <v>21</v>
      </c>
      <c r="G113" s="11">
        <f>VLOOKUP(B113,'[2]DHG 2023-24'!$B$2:$K$265,10,FALSE)</f>
        <v>446</v>
      </c>
      <c r="H113" s="11">
        <f>VLOOKUP(B113,'[2]DHG 2023-24'!$B$2:$AV$265,47,FALSE)</f>
        <v>716.17000000000007</v>
      </c>
      <c r="I113" s="11">
        <f>VLOOKUP(B113,'[2]DHG 2023-24'!$B$2:$AW$265,48,FALSE)</f>
        <v>189.19</v>
      </c>
      <c r="J113" s="11">
        <f>VLOOKUP(B113,'[2]DHG 2023-24'!$B$2:$CO$265,49,FALSE)</f>
        <v>6</v>
      </c>
      <c r="K113" s="11">
        <f>VLOOKUP(B113,'[2]DHG 2023-24'!$B$2:$AK$265,36,FALSE)</f>
        <v>0</v>
      </c>
      <c r="L113" s="12">
        <f>VLOOKUP(B113,'[2]DHG 2023-24'!$B$2:$AY$265,50,FALSE)</f>
        <v>911.36000000000013</v>
      </c>
      <c r="M113" s="11">
        <f>VLOOKUP(B113,'[2]DHG 2023-24'!$B$2:$CM$265,90,FALSE)</f>
        <v>710.50000000000011</v>
      </c>
      <c r="N113" s="11">
        <f>VLOOKUP(B113,'[2]DHG 2023-24'!$B$2:$CN$265,91,FALSE)</f>
        <v>186.85999999999999</v>
      </c>
      <c r="O113" s="11">
        <f>VLOOKUP(B113,'[2]DHG 2023-24'!$B$2:$CO$265,92,FALSE)</f>
        <v>6</v>
      </c>
      <c r="P113" s="11">
        <f>VLOOKUP(B113,'[2]DHG 2023-24'!$B$2:$CP$265,93,FALSE)</f>
        <v>903.36000000000013</v>
      </c>
      <c r="Q113" s="11">
        <f>VLOOKUP(B113,'[1]DHG 2024-25'!$B$2:$J$265,9,FALSE)</f>
        <v>20</v>
      </c>
      <c r="R113" s="11">
        <f>VLOOKUP(B113,'[1]DHG 2024-25'!$B$2:$K$265,10,FALSE)</f>
        <v>466</v>
      </c>
      <c r="S113" s="11">
        <f>VLOOKUP(B113,'[1]DHG 2024-25'!$B$2:$AV$265,47,FALSE)</f>
        <v>703.36999999999989</v>
      </c>
      <c r="T113" s="11">
        <f>VLOOKUP(B113,'[1]DHG 2024-25'!$B$2:$AW$265,48,FALSE)</f>
        <v>181.73</v>
      </c>
      <c r="U113" s="11">
        <f>VLOOKUP(B113,'[1]DHG 2024-25'!$B$2:$AX$265,49,FALSE)</f>
        <v>6</v>
      </c>
      <c r="V113" s="11">
        <f>VLOOKUP(B113,'[1]DHG 2024-25'!$B$2:$AL$265,37,FALSE)</f>
        <v>0</v>
      </c>
      <c r="W113" s="33">
        <f>VLOOKUP(B113,'[1]DHG 2024-25'!$B$2:$AY$265,50,FALSE)</f>
        <v>891.09999999999991</v>
      </c>
      <c r="X113" s="39">
        <f t="shared" si="5"/>
        <v>-20.260000000000218</v>
      </c>
      <c r="Z113" s="41">
        <f t="shared" si="4"/>
        <v>-12.260000000000218</v>
      </c>
    </row>
    <row r="114" spans="1:26" ht="20.149999999999999" customHeight="1" x14ac:dyDescent="0.4">
      <c r="A114" s="2">
        <v>93</v>
      </c>
      <c r="B114" s="1" t="s">
        <v>521</v>
      </c>
      <c r="C114" s="1" t="s">
        <v>30</v>
      </c>
      <c r="D114" s="76" t="s">
        <v>522</v>
      </c>
      <c r="E114" s="86" t="s">
        <v>523</v>
      </c>
      <c r="F114" s="11">
        <f>VLOOKUP(B114,'[2]DHG 2023-24'!$B$2:$J$265,9,FALSE)</f>
        <v>52</v>
      </c>
      <c r="G114" s="11">
        <f>VLOOKUP(B114,'[2]DHG 2023-24'!$B$2:$K$265,10,FALSE)</f>
        <v>1582</v>
      </c>
      <c r="H114" s="11">
        <f>VLOOKUP(B114,'[2]DHG 2023-24'!$B$2:$AV$265,47,FALSE)</f>
        <v>1911.75</v>
      </c>
      <c r="I114" s="11">
        <f>VLOOKUP(B114,'[2]DHG 2023-24'!$B$2:$AW$265,48,FALSE)</f>
        <v>276.64</v>
      </c>
      <c r="J114" s="11">
        <f>VLOOKUP(B114,'[2]DHG 2023-24'!$B$2:$CO$265,49,FALSE)</f>
        <v>34</v>
      </c>
      <c r="K114" s="11">
        <f>VLOOKUP(B114,'[2]DHG 2023-24'!$B$2:$AK$265,36,FALSE)</f>
        <v>56</v>
      </c>
      <c r="L114" s="12">
        <f>VLOOKUP(B114,'[2]DHG 2023-24'!$B$2:$AY$265,50,FALSE)</f>
        <v>2222.39</v>
      </c>
      <c r="M114" s="11">
        <f>VLOOKUP(B114,'[2]DHG 2023-24'!$B$2:$CM$265,90,FALSE)</f>
        <v>1915.8</v>
      </c>
      <c r="N114" s="11">
        <f>VLOOKUP(B114,'[2]DHG 2023-24'!$B$2:$CN$265,91,FALSE)</f>
        <v>272.58999999999997</v>
      </c>
      <c r="O114" s="11">
        <f>VLOOKUP(B114,'[2]DHG 2023-24'!$B$2:$CO$265,92,FALSE)</f>
        <v>34</v>
      </c>
      <c r="P114" s="11">
        <f>VLOOKUP(B114,'[2]DHG 2023-24'!$B$2:$CP$265,93,FALSE)</f>
        <v>2222.39</v>
      </c>
      <c r="Q114" s="11">
        <f>VLOOKUP(B114,'[1]DHG 2024-25'!$B$2:$J$265,9,FALSE)</f>
        <v>52</v>
      </c>
      <c r="R114" s="11">
        <f>VLOOKUP(B114,'[1]DHG 2024-25'!$B$2:$K$265,10,FALSE)</f>
        <v>1582</v>
      </c>
      <c r="S114" s="11">
        <f>VLOOKUP(B114,'[1]DHG 2024-25'!$B$2:$AV$265,47,FALSE)</f>
        <v>1886.9800000000002</v>
      </c>
      <c r="T114" s="11">
        <f>VLOOKUP(B114,'[1]DHG 2024-25'!$B$2:$AW$265,48,FALSE)</f>
        <v>295.7</v>
      </c>
      <c r="U114" s="11">
        <f>VLOOKUP(B114,'[1]DHG 2024-25'!$B$2:$AX$265,49,FALSE)</f>
        <v>34</v>
      </c>
      <c r="V114" s="11">
        <f>VLOOKUP(B114,'[1]DHG 2024-25'!$B$2:$AL$265,37,FALSE)</f>
        <v>56</v>
      </c>
      <c r="W114" s="33">
        <f>VLOOKUP(B114,'[1]DHG 2024-25'!$B$2:$AY$265,50,FALSE)</f>
        <v>2216.6800000000003</v>
      </c>
      <c r="X114" s="39">
        <f t="shared" si="5"/>
        <v>-5.7099999999995816</v>
      </c>
      <c r="Z114" s="41">
        <f t="shared" si="4"/>
        <v>-5.7099999999995816</v>
      </c>
    </row>
    <row r="115" spans="1:26" ht="20.149999999999999" customHeight="1" x14ac:dyDescent="0.4">
      <c r="A115" s="2">
        <v>93</v>
      </c>
      <c r="B115" s="1" t="s">
        <v>557</v>
      </c>
      <c r="C115" s="1" t="s">
        <v>81</v>
      </c>
      <c r="D115" s="76" t="s">
        <v>319</v>
      </c>
      <c r="E115" s="86" t="s">
        <v>523</v>
      </c>
      <c r="F115" s="11">
        <f>VLOOKUP(B115,'[2]DHG 2023-24'!$B$2:$J$265,9,FALSE)</f>
        <v>27</v>
      </c>
      <c r="G115" s="11">
        <f>VLOOKUP(B115,'[2]DHG 2023-24'!$B$2:$K$265,10,FALSE)</f>
        <v>623</v>
      </c>
      <c r="H115" s="11">
        <f>VLOOKUP(B115,'[2]DHG 2023-24'!$B$2:$AV$265,47,FALSE)</f>
        <v>914.31999999999994</v>
      </c>
      <c r="I115" s="11">
        <f>VLOOKUP(B115,'[2]DHG 2023-24'!$B$2:$AW$265,48,FALSE)</f>
        <v>211.22</v>
      </c>
      <c r="J115" s="11">
        <f>VLOOKUP(B115,'[2]DHG 2023-24'!$B$2:$CO$265,49,FALSE)</f>
        <v>19</v>
      </c>
      <c r="K115" s="11">
        <f>VLOOKUP(B115,'[2]DHG 2023-24'!$B$2:$AK$265,36,FALSE)</f>
        <v>15</v>
      </c>
      <c r="L115" s="12">
        <f>VLOOKUP(B115,'[2]DHG 2023-24'!$B$2:$AY$265,50,FALSE)</f>
        <v>1144.54</v>
      </c>
      <c r="M115" s="11">
        <f>VLOOKUP(B115,'[2]DHG 2023-24'!$B$2:$CM$265,90,FALSE)</f>
        <v>905.31999999999994</v>
      </c>
      <c r="N115" s="11">
        <f>VLOOKUP(B115,'[2]DHG 2023-24'!$B$2:$CN$265,91,FALSE)</f>
        <v>222.22</v>
      </c>
      <c r="O115" s="11">
        <f>VLOOKUP(B115,'[2]DHG 2023-24'!$B$2:$CO$265,92,FALSE)</f>
        <v>19</v>
      </c>
      <c r="P115" s="11">
        <f>VLOOKUP(B115,'[2]DHG 2023-24'!$B$2:$CP$265,93,FALSE)</f>
        <v>1146.54</v>
      </c>
      <c r="Q115" s="11">
        <f>VLOOKUP(B115,'[1]DHG 2024-25'!$B$2:$J$265,9,FALSE)</f>
        <v>26</v>
      </c>
      <c r="R115" s="11">
        <f>VLOOKUP(B115,'[1]DHG 2024-25'!$B$2:$K$265,10,FALSE)</f>
        <v>647</v>
      </c>
      <c r="S115" s="11">
        <f>VLOOKUP(B115,'[1]DHG 2024-25'!$B$2:$AV$265,47,FALSE)</f>
        <v>914.55000000000007</v>
      </c>
      <c r="T115" s="11">
        <f>VLOOKUP(B115,'[1]DHG 2024-25'!$B$2:$AW$265,48,FALSE)</f>
        <v>194.85</v>
      </c>
      <c r="U115" s="11">
        <f>VLOOKUP(B115,'[1]DHG 2024-25'!$B$2:$AX$265,49,FALSE)</f>
        <v>19</v>
      </c>
      <c r="V115" s="11">
        <f>VLOOKUP(B115,'[1]DHG 2024-25'!$B$2:$AL$265,37,FALSE)</f>
        <v>15</v>
      </c>
      <c r="W115" s="33">
        <f>VLOOKUP(B115,'[1]DHG 2024-25'!$B$2:$AY$265,50,FALSE)</f>
        <v>1128.4000000000001</v>
      </c>
      <c r="X115" s="39">
        <f t="shared" si="5"/>
        <v>-16.139999999999873</v>
      </c>
      <c r="Z115" s="41">
        <f t="shared" si="4"/>
        <v>-18.139999999999873</v>
      </c>
    </row>
    <row r="116" spans="1:26" ht="20.149999999999999" customHeight="1" x14ac:dyDescent="0.4">
      <c r="A116" s="2">
        <v>93</v>
      </c>
      <c r="B116" s="1" t="s">
        <v>442</v>
      </c>
      <c r="C116" s="1" t="s">
        <v>122</v>
      </c>
      <c r="D116" s="76" t="s">
        <v>443</v>
      </c>
      <c r="E116" s="86" t="s">
        <v>441</v>
      </c>
      <c r="F116" s="11">
        <f>VLOOKUP(B116,'[2]DHG 2023-24'!$B$2:$J$265,9,FALSE)</f>
        <v>0</v>
      </c>
      <c r="G116" s="11">
        <f>VLOOKUP(B116,'[2]DHG 2023-24'!$B$2:$K$265,10,FALSE)</f>
        <v>0</v>
      </c>
      <c r="H116" s="11">
        <f>VLOOKUP(B116,'[2]DHG 2023-24'!$B$2:$AV$265,47,FALSE)</f>
        <v>46</v>
      </c>
      <c r="I116" s="11">
        <f>VLOOKUP(B116,'[2]DHG 2023-24'!$B$2:$AW$265,48,FALSE)</f>
        <v>27</v>
      </c>
      <c r="J116" s="11">
        <f>VLOOKUP(B116,'[2]DHG 2023-24'!$B$2:$CO$265,49,FALSE)</f>
        <v>0</v>
      </c>
      <c r="K116" s="11">
        <f>VLOOKUP(B116,'[2]DHG 2023-24'!$B$2:$AK$265,36,FALSE)</f>
        <v>0</v>
      </c>
      <c r="L116" s="12">
        <f>VLOOKUP(B116,'[2]DHG 2023-24'!$B$2:$AY$265,50,FALSE)</f>
        <v>73</v>
      </c>
      <c r="M116" s="11">
        <f>VLOOKUP(B116,'[2]DHG 2023-24'!$B$2:$CM$265,90,FALSE)</f>
        <v>46</v>
      </c>
      <c r="N116" s="11">
        <f>VLOOKUP(B116,'[2]DHG 2023-24'!$B$2:$CN$265,91,FALSE)</f>
        <v>27</v>
      </c>
      <c r="O116" s="11">
        <f>VLOOKUP(B116,'[2]DHG 2023-24'!$B$2:$CO$265,92,FALSE)</f>
        <v>0</v>
      </c>
      <c r="P116" s="11">
        <f>VLOOKUP(B116,'[2]DHG 2023-24'!$B$2:$CP$265,93,FALSE)</f>
        <v>73</v>
      </c>
      <c r="Q116" s="11">
        <f>VLOOKUP(B116,'[1]DHG 2024-25'!$B$2:$J$265,9,FALSE)</f>
        <v>0</v>
      </c>
      <c r="R116" s="11">
        <f>VLOOKUP(B116,'[1]DHG 2024-25'!$B$2:$K$265,10,FALSE)</f>
        <v>0</v>
      </c>
      <c r="S116" s="11">
        <f>VLOOKUP(B116,'[1]DHG 2024-25'!$B$2:$AV$265,47,FALSE)</f>
        <v>46</v>
      </c>
      <c r="T116" s="11">
        <f>VLOOKUP(B116,'[1]DHG 2024-25'!$B$2:$AW$265,48,FALSE)</f>
        <v>27</v>
      </c>
      <c r="U116" s="11">
        <f>VLOOKUP(B116,'[1]DHG 2024-25'!$B$2:$AX$265,49,FALSE)</f>
        <v>0</v>
      </c>
      <c r="V116" s="11">
        <f>VLOOKUP(B116,'[1]DHG 2024-25'!$B$2:$AL$265,37,FALSE)</f>
        <v>0</v>
      </c>
      <c r="W116" s="33">
        <f>VLOOKUP(B116,'[1]DHG 2024-25'!$B$2:$AY$265,50,FALSE)</f>
        <v>73</v>
      </c>
      <c r="X116" s="39">
        <f t="shared" si="5"/>
        <v>0</v>
      </c>
      <c r="Z116" s="41">
        <f t="shared" si="4"/>
        <v>0</v>
      </c>
    </row>
    <row r="117" spans="1:26" ht="20.149999999999999" customHeight="1" x14ac:dyDescent="0.4">
      <c r="A117" s="2">
        <v>93</v>
      </c>
      <c r="B117" s="1" t="s">
        <v>444</v>
      </c>
      <c r="C117" s="1" t="s">
        <v>30</v>
      </c>
      <c r="D117" s="76" t="s">
        <v>227</v>
      </c>
      <c r="E117" s="86" t="s">
        <v>441</v>
      </c>
      <c r="F117" s="11">
        <f>VLOOKUP(B117,'[2]DHG 2023-24'!$B$2:$J$265,9,FALSE)</f>
        <v>41</v>
      </c>
      <c r="G117" s="11">
        <f>VLOOKUP(B117,'[2]DHG 2023-24'!$B$2:$K$265,10,FALSE)</f>
        <v>1283</v>
      </c>
      <c r="H117" s="11">
        <f>VLOOKUP(B117,'[2]DHG 2023-24'!$B$2:$AV$265,47,FALSE)</f>
        <v>1575.19</v>
      </c>
      <c r="I117" s="11">
        <f>VLOOKUP(B117,'[2]DHG 2023-24'!$B$2:$AW$265,48,FALSE)</f>
        <v>249.02</v>
      </c>
      <c r="J117" s="11">
        <f>VLOOKUP(B117,'[2]DHG 2023-24'!$B$2:$CO$265,49,FALSE)</f>
        <v>23</v>
      </c>
      <c r="K117" s="11">
        <f>VLOOKUP(B117,'[2]DHG 2023-24'!$B$2:$AK$265,36,FALSE)</f>
        <v>10</v>
      </c>
      <c r="L117" s="12">
        <f>VLOOKUP(B117,'[2]DHG 2023-24'!$B$2:$AY$265,50,FALSE)</f>
        <v>1847.21</v>
      </c>
      <c r="M117" s="11">
        <f>VLOOKUP(B117,'[2]DHG 2023-24'!$B$2:$CM$265,90,FALSE)</f>
        <v>1602.8500000000001</v>
      </c>
      <c r="N117" s="11">
        <f>VLOOKUP(B117,'[2]DHG 2023-24'!$B$2:$CN$265,91,FALSE)</f>
        <v>258.36</v>
      </c>
      <c r="O117" s="11">
        <f>VLOOKUP(B117,'[2]DHG 2023-24'!$B$2:$CO$265,92,FALSE)</f>
        <v>18</v>
      </c>
      <c r="P117" s="11">
        <f>VLOOKUP(B117,'[2]DHG 2023-24'!$B$2:$CP$265,93,FALSE)</f>
        <v>1879.21</v>
      </c>
      <c r="Q117" s="11">
        <f>VLOOKUP(B117,'[1]DHG 2024-25'!$B$2:$J$265,9,FALSE)</f>
        <v>39</v>
      </c>
      <c r="R117" s="11">
        <f>VLOOKUP(B117,'[1]DHG 2024-25'!$B$2:$K$265,10,FALSE)</f>
        <v>1265</v>
      </c>
      <c r="S117" s="11">
        <f>VLOOKUP(B117,'[1]DHG 2024-25'!$B$2:$AV$265,47,FALSE)</f>
        <v>1550.4099999999999</v>
      </c>
      <c r="T117" s="11">
        <f>VLOOKUP(B117,'[1]DHG 2024-25'!$B$2:$AW$265,48,FALSE)</f>
        <v>232.86</v>
      </c>
      <c r="U117" s="11">
        <f>VLOOKUP(B117,'[1]DHG 2024-25'!$B$2:$AX$265,49,FALSE)</f>
        <v>23</v>
      </c>
      <c r="V117" s="11">
        <f>VLOOKUP(B117,'[1]DHG 2024-25'!$B$2:$AL$265,37,FALSE)</f>
        <v>10</v>
      </c>
      <c r="W117" s="33">
        <f>VLOOKUP(B117,'[1]DHG 2024-25'!$B$2:$AY$265,50,FALSE)</f>
        <v>1806.27</v>
      </c>
      <c r="X117" s="39">
        <f t="shared" si="5"/>
        <v>-40.940000000000055</v>
      </c>
      <c r="Z117" s="41">
        <f t="shared" si="4"/>
        <v>-72.940000000000055</v>
      </c>
    </row>
    <row r="118" spans="1:26" ht="20.149999999999999" customHeight="1" x14ac:dyDescent="0.4">
      <c r="A118" s="2">
        <v>93</v>
      </c>
      <c r="B118" s="1" t="s">
        <v>439</v>
      </c>
      <c r="C118" s="1" t="s">
        <v>81</v>
      </c>
      <c r="D118" s="76" t="s">
        <v>440</v>
      </c>
      <c r="E118" s="86" t="s">
        <v>441</v>
      </c>
      <c r="F118" s="11">
        <f>VLOOKUP(B118,'[2]DHG 2023-24'!$B$2:$J$265,9,FALSE)</f>
        <v>21</v>
      </c>
      <c r="G118" s="11">
        <f>VLOOKUP(B118,'[2]DHG 2023-24'!$B$2:$K$265,10,FALSE)</f>
        <v>498</v>
      </c>
      <c r="H118" s="11">
        <f>VLOOKUP(B118,'[2]DHG 2023-24'!$B$2:$AV$265,47,FALSE)</f>
        <v>799.05</v>
      </c>
      <c r="I118" s="11">
        <f>VLOOKUP(B118,'[2]DHG 2023-24'!$B$2:$AW$265,48,FALSE)</f>
        <v>130.05000000000001</v>
      </c>
      <c r="J118" s="11">
        <f>VLOOKUP(B118,'[2]DHG 2023-24'!$B$2:$CO$265,49,FALSE)</f>
        <v>15</v>
      </c>
      <c r="K118" s="11">
        <f>VLOOKUP(B118,'[2]DHG 2023-24'!$B$2:$AK$265,36,FALSE)</f>
        <v>17</v>
      </c>
      <c r="L118" s="12">
        <f>VLOOKUP(B118,'[2]DHG 2023-24'!$B$2:$AY$265,50,FALSE)</f>
        <v>944.09999999999991</v>
      </c>
      <c r="M118" s="11">
        <f>VLOOKUP(B118,'[2]DHG 2023-24'!$B$2:$CM$265,90,FALSE)</f>
        <v>797</v>
      </c>
      <c r="N118" s="11">
        <f>VLOOKUP(B118,'[2]DHG 2023-24'!$B$2:$CN$265,91,FALSE)</f>
        <v>132.60000000000002</v>
      </c>
      <c r="O118" s="11">
        <f>VLOOKUP(B118,'[2]DHG 2023-24'!$B$2:$CO$265,92,FALSE)</f>
        <v>16.5</v>
      </c>
      <c r="P118" s="11">
        <f>VLOOKUP(B118,'[2]DHG 2023-24'!$B$2:$CP$265,93,FALSE)</f>
        <v>946.09999999999991</v>
      </c>
      <c r="Q118" s="11">
        <f>VLOOKUP(B118,'[1]DHG 2024-25'!$B$2:$J$265,9,FALSE)</f>
        <v>21</v>
      </c>
      <c r="R118" s="11">
        <f>VLOOKUP(B118,'[1]DHG 2024-25'!$B$2:$K$265,10,FALSE)</f>
        <v>497</v>
      </c>
      <c r="S118" s="11">
        <f>VLOOKUP(B118,'[1]DHG 2024-25'!$B$2:$AV$265,47,FALSE)</f>
        <v>796.7</v>
      </c>
      <c r="T118" s="11">
        <f>VLOOKUP(B118,'[1]DHG 2024-25'!$B$2:$AW$265,48,FALSE)</f>
        <v>126.64</v>
      </c>
      <c r="U118" s="11">
        <f>VLOOKUP(B118,'[1]DHG 2024-25'!$B$2:$AX$265,49,FALSE)</f>
        <v>15</v>
      </c>
      <c r="V118" s="11">
        <f>VLOOKUP(B118,'[1]DHG 2024-25'!$B$2:$AL$265,37,FALSE)</f>
        <v>17</v>
      </c>
      <c r="W118" s="33">
        <f>VLOOKUP(B118,'[1]DHG 2024-25'!$B$2:$AY$265,50,FALSE)</f>
        <v>938.34</v>
      </c>
      <c r="X118" s="39">
        <f t="shared" si="5"/>
        <v>-5.7599999999998772</v>
      </c>
      <c r="Z118" s="41">
        <f t="shared" si="4"/>
        <v>-7.7599999999998772</v>
      </c>
    </row>
    <row r="119" spans="1:26" ht="20.149999999999999" customHeight="1" x14ac:dyDescent="0.4">
      <c r="A119" s="2">
        <v>93</v>
      </c>
      <c r="B119" s="1" t="s">
        <v>555</v>
      </c>
      <c r="C119" s="1" t="s">
        <v>30</v>
      </c>
      <c r="D119" s="76" t="s">
        <v>266</v>
      </c>
      <c r="E119" s="86" t="s">
        <v>536</v>
      </c>
      <c r="F119" s="11">
        <f>VLOOKUP(B119,'[2]DHG 2023-24'!$B$2:$J$265,9,FALSE)</f>
        <v>36</v>
      </c>
      <c r="G119" s="11">
        <f>VLOOKUP(B119,'[2]DHG 2023-24'!$B$2:$K$265,10,FALSE)</f>
        <v>1107</v>
      </c>
      <c r="H119" s="11">
        <f>VLOOKUP(B119,'[2]DHG 2023-24'!$B$2:$AV$265,47,FALSE)</f>
        <v>1308.5800000000002</v>
      </c>
      <c r="I119" s="11">
        <f>VLOOKUP(B119,'[2]DHG 2023-24'!$B$2:$AW$265,48,FALSE)</f>
        <v>205.6</v>
      </c>
      <c r="J119" s="11">
        <f>VLOOKUP(B119,'[2]DHG 2023-24'!$B$2:$CO$265,49,FALSE)</f>
        <v>24</v>
      </c>
      <c r="K119" s="11">
        <f>VLOOKUP(B119,'[2]DHG 2023-24'!$B$2:$AK$265,36,FALSE)</f>
        <v>38</v>
      </c>
      <c r="L119" s="12">
        <f>VLOOKUP(B119,'[2]DHG 2023-24'!$B$2:$AY$265,50,FALSE)</f>
        <v>1538.18</v>
      </c>
      <c r="M119" s="11">
        <f>VLOOKUP(B119,'[2]DHG 2023-24'!$B$2:$CM$265,90,FALSE)</f>
        <v>1322.8000000000002</v>
      </c>
      <c r="N119" s="11">
        <f>VLOOKUP(B119,'[2]DHG 2023-24'!$B$2:$CN$265,91,FALSE)</f>
        <v>203.53</v>
      </c>
      <c r="O119" s="11">
        <f>VLOOKUP(B119,'[2]DHG 2023-24'!$B$2:$CO$265,92,FALSE)</f>
        <v>24</v>
      </c>
      <c r="P119" s="11">
        <f>VLOOKUP(B119,'[2]DHG 2023-24'!$B$2:$CP$265,93,FALSE)</f>
        <v>1550.3300000000002</v>
      </c>
      <c r="Q119" s="11">
        <f>VLOOKUP(B119,'[1]DHG 2024-25'!$B$2:$J$265,9,FALSE)</f>
        <v>36</v>
      </c>
      <c r="R119" s="11">
        <f>VLOOKUP(B119,'[1]DHG 2024-25'!$B$2:$K$265,10,FALSE)</f>
        <v>1095</v>
      </c>
      <c r="S119" s="11">
        <f>VLOOKUP(B119,'[1]DHG 2024-25'!$B$2:$AV$265,47,FALSE)</f>
        <v>1301.2</v>
      </c>
      <c r="T119" s="11">
        <f>VLOOKUP(B119,'[1]DHG 2024-25'!$B$2:$AW$265,48,FALSE)</f>
        <v>194.32</v>
      </c>
      <c r="U119" s="11">
        <f>VLOOKUP(B119,'[1]DHG 2024-25'!$B$2:$AX$265,49,FALSE)</f>
        <v>24</v>
      </c>
      <c r="V119" s="11">
        <f>VLOOKUP(B119,'[1]DHG 2024-25'!$B$2:$AL$265,37,FALSE)</f>
        <v>38</v>
      </c>
      <c r="W119" s="33">
        <f>VLOOKUP(B119,'[1]DHG 2024-25'!$B$2:$AY$265,50,FALSE)</f>
        <v>1519.52</v>
      </c>
      <c r="X119" s="39">
        <f t="shared" si="5"/>
        <v>-18.660000000000082</v>
      </c>
      <c r="Z119" s="41">
        <f t="shared" si="4"/>
        <v>-30.810000000000173</v>
      </c>
    </row>
    <row r="120" spans="1:26" ht="20.149999999999999" customHeight="1" x14ac:dyDescent="0.4">
      <c r="A120" s="2">
        <v>93</v>
      </c>
      <c r="B120" s="1" t="s">
        <v>558</v>
      </c>
      <c r="C120" s="1" t="s">
        <v>55</v>
      </c>
      <c r="D120" s="76" t="s">
        <v>559</v>
      </c>
      <c r="E120" s="86" t="s">
        <v>536</v>
      </c>
      <c r="F120" s="11">
        <f>VLOOKUP(B120,'[2]DHG 2023-24'!$B$2:$J$265,9,FALSE)</f>
        <v>21</v>
      </c>
      <c r="G120" s="11">
        <f>VLOOKUP(B120,'[2]DHG 2023-24'!$B$2:$K$265,10,FALSE)</f>
        <v>536</v>
      </c>
      <c r="H120" s="11">
        <f>VLOOKUP(B120,'[2]DHG 2023-24'!$B$2:$AV$265,47,FALSE)</f>
        <v>758.81</v>
      </c>
      <c r="I120" s="11">
        <f>VLOOKUP(B120,'[2]DHG 2023-24'!$B$2:$AW$265,48,FALSE)</f>
        <v>141.21</v>
      </c>
      <c r="J120" s="11">
        <f>VLOOKUP(B120,'[2]DHG 2023-24'!$B$2:$CO$265,49,FALSE)</f>
        <v>16</v>
      </c>
      <c r="K120" s="11">
        <f>VLOOKUP(B120,'[2]DHG 2023-24'!$B$2:$AK$265,36,FALSE)</f>
        <v>12</v>
      </c>
      <c r="L120" s="12">
        <f>VLOOKUP(B120,'[2]DHG 2023-24'!$B$2:$AY$265,50,FALSE)</f>
        <v>916.02</v>
      </c>
      <c r="M120" s="11">
        <f>VLOOKUP(B120,'[2]DHG 2023-24'!$B$2:$CM$265,90,FALSE)</f>
        <v>763</v>
      </c>
      <c r="N120" s="11">
        <f>VLOOKUP(B120,'[2]DHG 2023-24'!$B$2:$CN$265,91,FALSE)</f>
        <v>146.02000000000001</v>
      </c>
      <c r="O120" s="11">
        <f>VLOOKUP(B120,'[2]DHG 2023-24'!$B$2:$CO$265,92,FALSE)</f>
        <v>16</v>
      </c>
      <c r="P120" s="11">
        <f>VLOOKUP(B120,'[2]DHG 2023-24'!$B$2:$CP$265,93,FALSE)</f>
        <v>925.02</v>
      </c>
      <c r="Q120" s="11">
        <f>VLOOKUP(B120,'[1]DHG 2024-25'!$B$2:$J$265,9,FALSE)</f>
        <v>21</v>
      </c>
      <c r="R120" s="11">
        <f>VLOOKUP(B120,'[1]DHG 2024-25'!$B$2:$K$265,10,FALSE)</f>
        <v>536</v>
      </c>
      <c r="S120" s="11">
        <f>VLOOKUP(B120,'[1]DHG 2024-25'!$B$2:$AV$265,47,FALSE)</f>
        <v>776.57</v>
      </c>
      <c r="T120" s="11">
        <f>VLOOKUP(B120,'[1]DHG 2024-25'!$B$2:$AW$265,48,FALSE)</f>
        <v>134.37</v>
      </c>
      <c r="U120" s="11">
        <f>VLOOKUP(B120,'[1]DHG 2024-25'!$B$2:$AX$265,49,FALSE)</f>
        <v>16</v>
      </c>
      <c r="V120" s="11">
        <f>VLOOKUP(B120,'[1]DHG 2024-25'!$B$2:$AL$265,37,FALSE)</f>
        <v>12</v>
      </c>
      <c r="W120" s="33">
        <f>VLOOKUP(B120,'[1]DHG 2024-25'!$B$2:$AY$265,50,FALSE)</f>
        <v>926.94</v>
      </c>
      <c r="X120" s="39">
        <f t="shared" si="5"/>
        <v>10.920000000000073</v>
      </c>
      <c r="Z120" s="41">
        <f t="shared" si="4"/>
        <v>1.9200000000000728</v>
      </c>
    </row>
    <row r="121" spans="1:26" ht="20.149999999999999" customHeight="1" x14ac:dyDescent="0.4">
      <c r="A121" s="2">
        <v>93</v>
      </c>
      <c r="B121" s="1" t="s">
        <v>534</v>
      </c>
      <c r="C121" s="1" t="s">
        <v>55</v>
      </c>
      <c r="D121" s="76" t="s">
        <v>535</v>
      </c>
      <c r="E121" s="86" t="s">
        <v>536</v>
      </c>
      <c r="F121" s="11">
        <f>VLOOKUP(B121,'[2]DHG 2023-24'!$B$2:$J$265,9,FALSE)</f>
        <v>26</v>
      </c>
      <c r="G121" s="11">
        <f>VLOOKUP(B121,'[2]DHG 2023-24'!$B$2:$K$265,10,FALSE)</f>
        <v>495</v>
      </c>
      <c r="H121" s="11">
        <f>VLOOKUP(B121,'[2]DHG 2023-24'!$B$2:$AV$265,47,FALSE)</f>
        <v>911.24</v>
      </c>
      <c r="I121" s="11">
        <f>VLOOKUP(B121,'[2]DHG 2023-24'!$B$2:$AW$265,48,FALSE)</f>
        <v>154.18</v>
      </c>
      <c r="J121" s="11">
        <f>VLOOKUP(B121,'[2]DHG 2023-24'!$B$2:$CO$265,49,FALSE)</f>
        <v>18</v>
      </c>
      <c r="K121" s="11">
        <f>VLOOKUP(B121,'[2]DHG 2023-24'!$B$2:$AK$265,36,FALSE)</f>
        <v>15</v>
      </c>
      <c r="L121" s="12">
        <f>VLOOKUP(B121,'[2]DHG 2023-24'!$B$2:$AY$265,50,FALSE)</f>
        <v>1083.42</v>
      </c>
      <c r="M121" s="11">
        <f>VLOOKUP(B121,'[2]DHG 2023-24'!$B$2:$CM$265,90,FALSE)</f>
        <v>911</v>
      </c>
      <c r="N121" s="11">
        <f>VLOOKUP(B121,'[2]DHG 2023-24'!$B$2:$CN$265,91,FALSE)</f>
        <v>161.42000000000002</v>
      </c>
      <c r="O121" s="11">
        <f>VLOOKUP(B121,'[2]DHG 2023-24'!$B$2:$CO$265,92,FALSE)</f>
        <v>18</v>
      </c>
      <c r="P121" s="11">
        <f>VLOOKUP(B121,'[2]DHG 2023-24'!$B$2:$CP$265,93,FALSE)</f>
        <v>1090.42</v>
      </c>
      <c r="Q121" s="11">
        <f>VLOOKUP(B121,'[1]DHG 2024-25'!$B$2:$J$265,9,FALSE)</f>
        <v>26</v>
      </c>
      <c r="R121" s="11">
        <f>VLOOKUP(B121,'[1]DHG 2024-25'!$B$2:$K$265,10,FALSE)</f>
        <v>510</v>
      </c>
      <c r="S121" s="11">
        <f>VLOOKUP(B121,'[1]DHG 2024-25'!$B$2:$AV$265,47,FALSE)</f>
        <v>932.33000000000015</v>
      </c>
      <c r="T121" s="11">
        <f>VLOOKUP(B121,'[1]DHG 2024-25'!$B$2:$AW$265,48,FALSE)</f>
        <v>144.02000000000001</v>
      </c>
      <c r="U121" s="11">
        <f>VLOOKUP(B121,'[1]DHG 2024-25'!$B$2:$AX$265,49,FALSE)</f>
        <v>18</v>
      </c>
      <c r="V121" s="11">
        <f>VLOOKUP(B121,'[1]DHG 2024-25'!$B$2:$AL$265,37,FALSE)</f>
        <v>15</v>
      </c>
      <c r="W121" s="33">
        <f>VLOOKUP(B121,'[1]DHG 2024-25'!$B$2:$AY$265,50,FALSE)</f>
        <v>1094.3500000000001</v>
      </c>
      <c r="X121" s="39">
        <f t="shared" si="5"/>
        <v>10.930000000000064</v>
      </c>
      <c r="Z121" s="41">
        <f t="shared" si="4"/>
        <v>3.9300000000000637</v>
      </c>
    </row>
    <row r="122" spans="1:26" ht="20.149999999999999" customHeight="1" x14ac:dyDescent="0.4">
      <c r="A122" s="2">
        <v>93</v>
      </c>
      <c r="B122" s="1" t="s">
        <v>572</v>
      </c>
      <c r="C122" s="1" t="s">
        <v>122</v>
      </c>
      <c r="D122" s="76" t="s">
        <v>443</v>
      </c>
      <c r="E122" s="86" t="s">
        <v>548</v>
      </c>
      <c r="F122" s="11">
        <f>VLOOKUP(B122,'[2]DHG 2023-24'!$B$2:$J$265,9,FALSE)</f>
        <v>0</v>
      </c>
      <c r="G122" s="11">
        <f>VLOOKUP(B122,'[2]DHG 2023-24'!$B$2:$K$265,10,FALSE)</f>
        <v>0</v>
      </c>
      <c r="H122" s="11">
        <f>VLOOKUP(B122,'[2]DHG 2023-24'!$B$2:$AV$265,47,FALSE)</f>
        <v>66.75</v>
      </c>
      <c r="I122" s="11">
        <f>VLOOKUP(B122,'[2]DHG 2023-24'!$B$2:$AW$265,48,FALSE)</f>
        <v>3.75</v>
      </c>
      <c r="J122" s="11">
        <f>VLOOKUP(B122,'[2]DHG 2023-24'!$B$2:$CO$265,49,FALSE)</f>
        <v>0</v>
      </c>
      <c r="K122" s="11">
        <f>VLOOKUP(B122,'[2]DHG 2023-24'!$B$2:$AK$265,36,FALSE)</f>
        <v>0</v>
      </c>
      <c r="L122" s="12">
        <f>VLOOKUP(B122,'[2]DHG 2023-24'!$B$2:$AY$265,50,FALSE)</f>
        <v>70.5</v>
      </c>
      <c r="M122" s="11">
        <f>VLOOKUP(B122,'[2]DHG 2023-24'!$B$2:$CM$265,90,FALSE)</f>
        <v>66.5</v>
      </c>
      <c r="N122" s="11">
        <f>VLOOKUP(B122,'[2]DHG 2023-24'!$B$2:$CN$265,91,FALSE)</f>
        <v>4</v>
      </c>
      <c r="O122" s="11">
        <f>VLOOKUP(B122,'[2]DHG 2023-24'!$B$2:$CO$265,92,FALSE)</f>
        <v>0</v>
      </c>
      <c r="P122" s="11">
        <f>VLOOKUP(B122,'[2]DHG 2023-24'!$B$2:$CP$265,93,FALSE)</f>
        <v>70.5</v>
      </c>
      <c r="Q122" s="11">
        <f>VLOOKUP(B122,'[1]DHG 2024-25'!$B$2:$J$265,9,FALSE)</f>
        <v>0</v>
      </c>
      <c r="R122" s="11">
        <f>VLOOKUP(B122,'[1]DHG 2024-25'!$B$2:$K$265,10,FALSE)</f>
        <v>0</v>
      </c>
      <c r="S122" s="11">
        <f>VLOOKUP(B122,'[1]DHG 2024-25'!$B$2:$AV$265,47,FALSE)</f>
        <v>67</v>
      </c>
      <c r="T122" s="11">
        <f>VLOOKUP(B122,'[1]DHG 2024-25'!$B$2:$AW$265,48,FALSE)</f>
        <v>3.5</v>
      </c>
      <c r="U122" s="11">
        <f>VLOOKUP(B122,'[1]DHG 2024-25'!$B$2:$AX$265,49,FALSE)</f>
        <v>0</v>
      </c>
      <c r="V122" s="11">
        <f>VLOOKUP(B122,'[1]DHG 2024-25'!$B$2:$AL$265,37,FALSE)</f>
        <v>0</v>
      </c>
      <c r="W122" s="33">
        <f>VLOOKUP(B122,'[1]DHG 2024-25'!$B$2:$AY$265,50,FALSE)</f>
        <v>70.5</v>
      </c>
      <c r="X122" s="39">
        <f t="shared" si="5"/>
        <v>0</v>
      </c>
      <c r="Z122" s="41">
        <f t="shared" si="4"/>
        <v>0</v>
      </c>
    </row>
    <row r="123" spans="1:26" ht="20.149999999999999" customHeight="1" x14ac:dyDescent="0.4">
      <c r="A123" s="2">
        <v>93</v>
      </c>
      <c r="B123" s="1" t="s">
        <v>570</v>
      </c>
      <c r="C123" s="1" t="s">
        <v>30</v>
      </c>
      <c r="D123" s="76" t="s">
        <v>571</v>
      </c>
      <c r="E123" s="86" t="s">
        <v>548</v>
      </c>
      <c r="F123" s="11">
        <f>VLOOKUP(B123,'[2]DHG 2023-24'!$B$2:$J$265,9,FALSE)</f>
        <v>40</v>
      </c>
      <c r="G123" s="11">
        <f>VLOOKUP(B123,'[2]DHG 2023-24'!$B$2:$K$265,10,FALSE)</f>
        <v>1259</v>
      </c>
      <c r="H123" s="11">
        <f>VLOOKUP(B123,'[2]DHG 2023-24'!$B$2:$AV$265,47,FALSE)</f>
        <v>1387.8899999999999</v>
      </c>
      <c r="I123" s="11">
        <f>VLOOKUP(B123,'[2]DHG 2023-24'!$B$2:$AW$265,48,FALSE)</f>
        <v>173.87</v>
      </c>
      <c r="J123" s="11">
        <f>VLOOKUP(B123,'[2]DHG 2023-24'!$B$2:$CO$265,49,FALSE)</f>
        <v>22</v>
      </c>
      <c r="K123" s="11">
        <f>VLOOKUP(B123,'[2]DHG 2023-24'!$B$2:$AK$265,36,FALSE)</f>
        <v>23</v>
      </c>
      <c r="L123" s="12">
        <f>VLOOKUP(B123,'[2]DHG 2023-24'!$B$2:$AY$265,50,FALSE)</f>
        <v>1583.7599999999998</v>
      </c>
      <c r="M123" s="11">
        <f>VLOOKUP(B123,'[2]DHG 2023-24'!$B$2:$CM$265,90,FALSE)</f>
        <v>1379.7499999999998</v>
      </c>
      <c r="N123" s="11">
        <f>VLOOKUP(B123,'[2]DHG 2023-24'!$B$2:$CN$265,91,FALSE)</f>
        <v>240.49</v>
      </c>
      <c r="O123" s="11">
        <f>VLOOKUP(B123,'[2]DHG 2023-24'!$B$2:$CO$265,92,FALSE)</f>
        <v>22</v>
      </c>
      <c r="P123" s="11">
        <f>VLOOKUP(B123,'[2]DHG 2023-24'!$B$2:$CP$265,93,FALSE)</f>
        <v>1642.2399999999998</v>
      </c>
      <c r="Q123" s="11">
        <f>VLOOKUP(B123,'[1]DHG 2024-25'!$B$2:$J$265,9,FALSE)</f>
        <v>42</v>
      </c>
      <c r="R123" s="11">
        <f>VLOOKUP(B123,'[1]DHG 2024-25'!$B$2:$K$265,10,FALSE)</f>
        <v>1323</v>
      </c>
      <c r="S123" s="11">
        <f>VLOOKUP(B123,'[1]DHG 2024-25'!$B$2:$AV$265,47,FALSE)</f>
        <v>1451.24</v>
      </c>
      <c r="T123" s="11">
        <f>VLOOKUP(B123,'[1]DHG 2024-25'!$B$2:$AW$265,48,FALSE)</f>
        <v>185.69</v>
      </c>
      <c r="U123" s="11">
        <f>VLOOKUP(B123,'[1]DHG 2024-25'!$B$2:$AX$265,49,FALSE)</f>
        <v>22</v>
      </c>
      <c r="V123" s="11">
        <f>VLOOKUP(B123,'[1]DHG 2024-25'!$B$2:$AL$265,37,FALSE)</f>
        <v>23</v>
      </c>
      <c r="W123" s="33">
        <f>VLOOKUP(B123,'[1]DHG 2024-25'!$B$2:$AY$265,50,FALSE)</f>
        <v>1658.93</v>
      </c>
      <c r="X123" s="39">
        <f t="shared" si="5"/>
        <v>75.1700000000003</v>
      </c>
      <c r="Z123" s="41">
        <f t="shared" si="4"/>
        <v>16.690000000000282</v>
      </c>
    </row>
    <row r="124" spans="1:26" ht="20.149999999999999" customHeight="1" x14ac:dyDescent="0.4">
      <c r="A124" s="2">
        <v>93</v>
      </c>
      <c r="B124" s="1" t="s">
        <v>546</v>
      </c>
      <c r="C124" s="1" t="s">
        <v>55</v>
      </c>
      <c r="D124" s="76" t="s">
        <v>547</v>
      </c>
      <c r="E124" s="86" t="s">
        <v>548</v>
      </c>
      <c r="F124" s="11">
        <f>VLOOKUP(B124,'[2]DHG 2023-24'!$B$2:$J$265,9,FALSE)</f>
        <v>22</v>
      </c>
      <c r="G124" s="11">
        <f>VLOOKUP(B124,'[2]DHG 2023-24'!$B$2:$K$265,10,FALSE)</f>
        <v>474</v>
      </c>
      <c r="H124" s="11">
        <f>VLOOKUP(B124,'[2]DHG 2023-24'!$B$2:$AV$265,47,FALSE)</f>
        <v>820.65</v>
      </c>
      <c r="I124" s="11">
        <f>VLOOKUP(B124,'[2]DHG 2023-24'!$B$2:$AW$265,48,FALSE)</f>
        <v>169.5</v>
      </c>
      <c r="J124" s="11">
        <f>VLOOKUP(B124,'[2]DHG 2023-24'!$B$2:$CO$265,49,FALSE)</f>
        <v>17</v>
      </c>
      <c r="K124" s="11">
        <f>VLOOKUP(B124,'[2]DHG 2023-24'!$B$2:$AK$265,36,FALSE)</f>
        <v>13</v>
      </c>
      <c r="L124" s="12">
        <f>VLOOKUP(B124,'[2]DHG 2023-24'!$B$2:$AY$265,50,FALSE)</f>
        <v>1007.15</v>
      </c>
      <c r="M124" s="11">
        <f>VLOOKUP(B124,'[2]DHG 2023-24'!$B$2:$CM$265,90,FALSE)</f>
        <v>810.5</v>
      </c>
      <c r="N124" s="11">
        <f>VLOOKUP(B124,'[2]DHG 2023-24'!$B$2:$CN$265,91,FALSE)</f>
        <v>198.65</v>
      </c>
      <c r="O124" s="11">
        <f>VLOOKUP(B124,'[2]DHG 2023-24'!$B$2:$CO$265,92,FALSE)</f>
        <v>17</v>
      </c>
      <c r="P124" s="11">
        <f>VLOOKUP(B124,'[2]DHG 2023-24'!$B$2:$CP$265,93,FALSE)</f>
        <v>1026.1500000000001</v>
      </c>
      <c r="Q124" s="11">
        <f>VLOOKUP(B124,'[1]DHG 2024-25'!$B$2:$J$265,9,FALSE)</f>
        <v>21</v>
      </c>
      <c r="R124" s="11">
        <f>VLOOKUP(B124,'[1]DHG 2024-25'!$B$2:$K$265,10,FALSE)</f>
        <v>477</v>
      </c>
      <c r="S124" s="11">
        <f>VLOOKUP(B124,'[1]DHG 2024-25'!$B$2:$AV$265,47,FALSE)</f>
        <v>843.69</v>
      </c>
      <c r="T124" s="11">
        <f>VLOOKUP(B124,'[1]DHG 2024-25'!$B$2:$AW$265,48,FALSE)</f>
        <v>143.29</v>
      </c>
      <c r="U124" s="11">
        <f>VLOOKUP(B124,'[1]DHG 2024-25'!$B$2:$AX$265,49,FALSE)</f>
        <v>17</v>
      </c>
      <c r="V124" s="11">
        <f>VLOOKUP(B124,'[1]DHG 2024-25'!$B$2:$AL$265,37,FALSE)</f>
        <v>13</v>
      </c>
      <c r="W124" s="33">
        <f>VLOOKUP(B124,'[1]DHG 2024-25'!$B$2:$AY$265,50,FALSE)</f>
        <v>1003.98</v>
      </c>
      <c r="X124" s="39">
        <f t="shared" si="5"/>
        <v>-3.1699999999999591</v>
      </c>
      <c r="Z124" s="41">
        <f t="shared" si="4"/>
        <v>-22.170000000000073</v>
      </c>
    </row>
    <row r="125" spans="1:26" ht="20.149999999999999" customHeight="1" x14ac:dyDescent="0.4">
      <c r="A125" s="2">
        <v>93</v>
      </c>
      <c r="B125" s="1" t="s">
        <v>586</v>
      </c>
      <c r="C125" s="1" t="s">
        <v>49</v>
      </c>
      <c r="D125" s="76" t="s">
        <v>182</v>
      </c>
      <c r="E125" s="86" t="s">
        <v>548</v>
      </c>
      <c r="F125" s="11">
        <f>VLOOKUP(B125,'[2]DHG 2023-24'!$B$2:$J$265,9,FALSE)</f>
        <v>10</v>
      </c>
      <c r="G125" s="11">
        <f>VLOOKUP(B125,'[2]DHG 2023-24'!$B$2:$K$265,10,FALSE)</f>
        <v>288</v>
      </c>
      <c r="H125" s="11">
        <f>VLOOKUP(B125,'[2]DHG 2023-24'!$B$2:$AV$265,47,FALSE)</f>
        <v>382.1</v>
      </c>
      <c r="I125" s="11">
        <f>VLOOKUP(B125,'[2]DHG 2023-24'!$B$2:$AW$265,48,FALSE)</f>
        <v>55.13</v>
      </c>
      <c r="J125" s="11">
        <f>VLOOKUP(B125,'[2]DHG 2023-24'!$B$2:$CO$265,49,FALSE)</f>
        <v>18</v>
      </c>
      <c r="K125" s="11">
        <f>VLOOKUP(B125,'[2]DHG 2023-24'!$B$2:$AK$265,36,FALSE)</f>
        <v>35</v>
      </c>
      <c r="L125" s="12">
        <f>VLOOKUP(B125,'[2]DHG 2023-24'!$B$2:$AY$265,50,FALSE)</f>
        <v>455.23</v>
      </c>
      <c r="M125" s="11">
        <f>VLOOKUP(B125,'[2]DHG 2023-24'!$B$2:$CM$265,90,FALSE)</f>
        <v>391.40000000000003</v>
      </c>
      <c r="N125" s="11">
        <f>VLOOKUP(B125,'[2]DHG 2023-24'!$B$2:$CN$265,91,FALSE)</f>
        <v>45.760000000000005</v>
      </c>
      <c r="O125" s="11">
        <f>VLOOKUP(B125,'[2]DHG 2023-24'!$B$2:$CO$265,92,FALSE)</f>
        <v>18</v>
      </c>
      <c r="P125" s="11">
        <f>VLOOKUP(B125,'[2]DHG 2023-24'!$B$2:$CP$265,93,FALSE)</f>
        <v>455.16</v>
      </c>
      <c r="Q125" s="11">
        <f>VLOOKUP(B125,'[1]DHG 2024-25'!$B$2:$J$265,9,FALSE)</f>
        <v>10</v>
      </c>
      <c r="R125" s="11">
        <f>VLOOKUP(B125,'[1]DHG 2024-25'!$B$2:$K$265,10,FALSE)</f>
        <v>270</v>
      </c>
      <c r="S125" s="11">
        <f>VLOOKUP(B125,'[1]DHG 2024-25'!$B$2:$AV$265,47,FALSE)</f>
        <v>376.34000000000003</v>
      </c>
      <c r="T125" s="11">
        <f>VLOOKUP(B125,'[1]DHG 2024-25'!$B$2:$AW$265,48,FALSE)</f>
        <v>55.09</v>
      </c>
      <c r="U125" s="11">
        <f>VLOOKUP(B125,'[1]DHG 2024-25'!$B$2:$AX$265,49,FALSE)</f>
        <v>18</v>
      </c>
      <c r="V125" s="11">
        <f>VLOOKUP(B125,'[1]DHG 2024-25'!$B$2:$AL$265,37,FALSE)</f>
        <v>35</v>
      </c>
      <c r="W125" s="33">
        <f>VLOOKUP(B125,'[1]DHG 2024-25'!$B$2:$AY$265,50,FALSE)</f>
        <v>449.43000000000006</v>
      </c>
      <c r="X125" s="39">
        <f t="shared" si="5"/>
        <v>-5.7999999999999545</v>
      </c>
      <c r="Z125" s="41">
        <f t="shared" si="4"/>
        <v>-5.7299999999999613</v>
      </c>
    </row>
    <row r="126" spans="1:26" ht="20.149999999999999" customHeight="1" x14ac:dyDescent="0.4">
      <c r="A126" s="2">
        <v>93</v>
      </c>
      <c r="B126" s="1" t="s">
        <v>587</v>
      </c>
      <c r="C126" s="1" t="s">
        <v>27</v>
      </c>
      <c r="D126" s="76" t="s">
        <v>588</v>
      </c>
      <c r="E126" s="86" t="s">
        <v>548</v>
      </c>
      <c r="F126" s="11">
        <f>VLOOKUP(B126,'[2]DHG 2023-24'!$B$2:$J$265,9,FALSE)</f>
        <v>30</v>
      </c>
      <c r="G126" s="11">
        <f>VLOOKUP(B126,'[2]DHG 2023-24'!$B$2:$K$265,10,FALSE)</f>
        <v>744</v>
      </c>
      <c r="H126" s="11">
        <f>VLOOKUP(B126,'[2]DHG 2023-24'!$B$2:$AV$265,47,FALSE)</f>
        <v>1167.51</v>
      </c>
      <c r="I126" s="11">
        <f>VLOOKUP(B126,'[2]DHG 2023-24'!$B$2:$AW$265,48,FALSE)</f>
        <v>189.32</v>
      </c>
      <c r="J126" s="11">
        <f>VLOOKUP(B126,'[2]DHG 2023-24'!$B$2:$CO$265,49,FALSE)</f>
        <v>12</v>
      </c>
      <c r="K126" s="11">
        <f>VLOOKUP(B126,'[2]DHG 2023-24'!$B$2:$AK$265,36,FALSE)</f>
        <v>0</v>
      </c>
      <c r="L126" s="12">
        <f>VLOOKUP(B126,'[2]DHG 2023-24'!$B$2:$AY$265,50,FALSE)</f>
        <v>1368.83</v>
      </c>
      <c r="M126" s="11">
        <f>VLOOKUP(B126,'[2]DHG 2023-24'!$B$2:$CM$265,90,FALSE)</f>
        <v>1167.4000000000001</v>
      </c>
      <c r="N126" s="11">
        <f>VLOOKUP(B126,'[2]DHG 2023-24'!$B$2:$CN$265,91,FALSE)</f>
        <v>209.87</v>
      </c>
      <c r="O126" s="11">
        <f>VLOOKUP(B126,'[2]DHG 2023-24'!$B$2:$CO$265,92,FALSE)</f>
        <v>12</v>
      </c>
      <c r="P126" s="11">
        <f>VLOOKUP(B126,'[2]DHG 2023-24'!$B$2:$CP$265,93,FALSE)</f>
        <v>1389.27</v>
      </c>
      <c r="Q126" s="11">
        <f>VLOOKUP(B126,'[1]DHG 2024-25'!$B$2:$J$265,9,FALSE)</f>
        <v>29</v>
      </c>
      <c r="R126" s="11">
        <f>VLOOKUP(B126,'[1]DHG 2024-25'!$B$2:$K$265,10,FALSE)</f>
        <v>795</v>
      </c>
      <c r="S126" s="11">
        <f>VLOOKUP(B126,'[1]DHG 2024-25'!$B$2:$AV$265,47,FALSE)</f>
        <v>1170.3200000000002</v>
      </c>
      <c r="T126" s="11">
        <f>VLOOKUP(B126,'[1]DHG 2024-25'!$B$2:$AW$265,48,FALSE)</f>
        <v>189.63</v>
      </c>
      <c r="U126" s="11">
        <f>VLOOKUP(B126,'[1]DHG 2024-25'!$B$2:$AX$265,49,FALSE)</f>
        <v>12</v>
      </c>
      <c r="V126" s="11">
        <f>VLOOKUP(B126,'[1]DHG 2024-25'!$B$2:$AL$265,37,FALSE)</f>
        <v>0</v>
      </c>
      <c r="W126" s="33">
        <f>VLOOKUP(B126,'[1]DHG 2024-25'!$B$2:$AY$265,50,FALSE)</f>
        <v>1371.9500000000003</v>
      </c>
      <c r="X126" s="39">
        <f t="shared" si="5"/>
        <v>3.1200000000003456</v>
      </c>
      <c r="Z126" s="41">
        <f t="shared" si="4"/>
        <v>-17.319999999999709</v>
      </c>
    </row>
    <row r="127" spans="1:26" ht="20.149999999999999" customHeight="1" x14ac:dyDescent="0.4">
      <c r="A127" s="2">
        <v>93</v>
      </c>
      <c r="B127" s="1" t="s">
        <v>612</v>
      </c>
      <c r="C127" s="1" t="s">
        <v>122</v>
      </c>
      <c r="D127" s="76" t="s">
        <v>613</v>
      </c>
      <c r="E127" s="86" t="s">
        <v>614</v>
      </c>
      <c r="F127" s="11">
        <f>VLOOKUP(B127,'[2]DHG 2023-24'!$B$2:$J$265,9,FALSE)</f>
        <v>0</v>
      </c>
      <c r="G127" s="11">
        <f>VLOOKUP(B127,'[2]DHG 2023-24'!$B$2:$K$265,10,FALSE)</f>
        <v>0</v>
      </c>
      <c r="H127" s="11">
        <f>VLOOKUP(B127,'[2]DHG 2023-24'!$B$2:$AV$265,47,FALSE)</f>
        <v>122.91</v>
      </c>
      <c r="I127" s="11">
        <f>VLOOKUP(B127,'[2]DHG 2023-24'!$B$2:$AW$265,48,FALSE)</f>
        <v>15.09</v>
      </c>
      <c r="J127" s="11">
        <f>VLOOKUP(B127,'[2]DHG 2023-24'!$B$2:$CO$265,49,FALSE)</f>
        <v>0</v>
      </c>
      <c r="K127" s="11">
        <f>VLOOKUP(B127,'[2]DHG 2023-24'!$B$2:$AK$265,36,FALSE)</f>
        <v>0</v>
      </c>
      <c r="L127" s="12">
        <f>VLOOKUP(B127,'[2]DHG 2023-24'!$B$2:$AY$265,50,FALSE)</f>
        <v>138</v>
      </c>
      <c r="M127" s="11">
        <f>VLOOKUP(B127,'[2]DHG 2023-24'!$B$2:$CM$265,90,FALSE)</f>
        <v>134.5</v>
      </c>
      <c r="N127" s="11">
        <f>VLOOKUP(B127,'[2]DHG 2023-24'!$B$2:$CN$265,91,FALSE)</f>
        <v>5</v>
      </c>
      <c r="O127" s="11">
        <f>VLOOKUP(B127,'[2]DHG 2023-24'!$B$2:$CO$265,92,FALSE)</f>
        <v>0</v>
      </c>
      <c r="P127" s="11">
        <f>VLOOKUP(B127,'[2]DHG 2023-24'!$B$2:$CP$265,93,FALSE)</f>
        <v>139.5</v>
      </c>
      <c r="Q127" s="11">
        <f>VLOOKUP(B127,'[1]DHG 2024-25'!$B$2:$J$265,9,FALSE)</f>
        <v>0</v>
      </c>
      <c r="R127" s="11">
        <f>VLOOKUP(B127,'[1]DHG 2024-25'!$B$2:$K$265,10,FALSE)</f>
        <v>0</v>
      </c>
      <c r="S127" s="11">
        <f>VLOOKUP(B127,'[1]DHG 2024-25'!$B$2:$AV$265,47,FALSE)</f>
        <v>120.33</v>
      </c>
      <c r="T127" s="11">
        <f>VLOOKUP(B127,'[1]DHG 2024-25'!$B$2:$AW$265,48,FALSE)</f>
        <v>17.670000000000002</v>
      </c>
      <c r="U127" s="11">
        <f>VLOOKUP(B127,'[1]DHG 2024-25'!$B$2:$AX$265,49,FALSE)</f>
        <v>0</v>
      </c>
      <c r="V127" s="11">
        <f>VLOOKUP(B127,'[1]DHG 2024-25'!$B$2:$AL$265,37,FALSE)</f>
        <v>0</v>
      </c>
      <c r="W127" s="33">
        <f>VLOOKUP(B127,'[1]DHG 2024-25'!$B$2:$AY$265,50,FALSE)</f>
        <v>138</v>
      </c>
      <c r="X127" s="39">
        <f t="shared" si="5"/>
        <v>0</v>
      </c>
      <c r="Z127" s="41">
        <f t="shared" si="4"/>
        <v>-1.5</v>
      </c>
    </row>
    <row r="128" spans="1:26" ht="20.149999999999999" customHeight="1" x14ac:dyDescent="0.4">
      <c r="A128" s="2">
        <v>93</v>
      </c>
      <c r="B128" s="1" t="s">
        <v>611</v>
      </c>
      <c r="C128" s="1" t="s">
        <v>30</v>
      </c>
      <c r="D128" s="76" t="s">
        <v>615</v>
      </c>
      <c r="E128" s="86" t="s">
        <v>614</v>
      </c>
      <c r="F128" s="11">
        <f>VLOOKUP(B128,'[2]DHG 2023-24'!$B$2:$J$265,9,FALSE)</f>
        <v>21</v>
      </c>
      <c r="G128" s="11">
        <f>VLOOKUP(B128,'[2]DHG 2023-24'!$B$2:$K$265,10,FALSE)</f>
        <v>730</v>
      </c>
      <c r="H128" s="11">
        <f>VLOOKUP(B128,'[2]DHG 2023-24'!$B$2:$AV$265,47,FALSE)</f>
        <v>742.48</v>
      </c>
      <c r="I128" s="11">
        <f>VLOOKUP(B128,'[2]DHG 2023-24'!$B$2:$AW$265,48,FALSE)</f>
        <v>93.32</v>
      </c>
      <c r="J128" s="11">
        <f>VLOOKUP(B128,'[2]DHG 2023-24'!$B$2:$CO$265,49,FALSE)</f>
        <v>14</v>
      </c>
      <c r="K128" s="11">
        <f>VLOOKUP(B128,'[2]DHG 2023-24'!$B$2:$AK$265,36,FALSE)</f>
        <v>12</v>
      </c>
      <c r="L128" s="12">
        <f>VLOOKUP(B128,'[2]DHG 2023-24'!$B$2:$AY$265,50,FALSE)</f>
        <v>849.8</v>
      </c>
      <c r="M128" s="11">
        <f>VLOOKUP(B128,'[2]DHG 2023-24'!$B$2:$CM$265,90,FALSE)</f>
        <v>745.65</v>
      </c>
      <c r="N128" s="11">
        <f>VLOOKUP(B128,'[2]DHG 2023-24'!$B$2:$CN$265,91,FALSE)</f>
        <v>109.77</v>
      </c>
      <c r="O128" s="11">
        <f>VLOOKUP(B128,'[2]DHG 2023-24'!$B$2:$CO$265,92,FALSE)</f>
        <v>20</v>
      </c>
      <c r="P128" s="11">
        <f>VLOOKUP(B128,'[2]DHG 2023-24'!$B$2:$CP$265,93,FALSE)</f>
        <v>875.42</v>
      </c>
      <c r="Q128" s="11">
        <f>VLOOKUP(B128,'[1]DHG 2024-25'!$B$2:$J$265,9,FALSE)</f>
        <v>21</v>
      </c>
      <c r="R128" s="11">
        <f>VLOOKUP(B128,'[1]DHG 2024-25'!$B$2:$K$265,10,FALSE)</f>
        <v>730</v>
      </c>
      <c r="S128" s="11">
        <f>VLOOKUP(B128,'[1]DHG 2024-25'!$B$2:$AV$265,47,FALSE)</f>
        <v>750.42</v>
      </c>
      <c r="T128" s="11">
        <f>VLOOKUP(B128,'[1]DHG 2024-25'!$B$2:$AW$265,48,FALSE)</f>
        <v>84.64</v>
      </c>
      <c r="U128" s="11">
        <f>VLOOKUP(B128,'[1]DHG 2024-25'!$B$2:$AX$265,49,FALSE)</f>
        <v>14</v>
      </c>
      <c r="V128" s="11">
        <f>VLOOKUP(B128,'[1]DHG 2024-25'!$B$2:$AL$265,37,FALSE)</f>
        <v>12</v>
      </c>
      <c r="W128" s="33">
        <f>VLOOKUP(B128,'[1]DHG 2024-25'!$B$2:$AY$265,50,FALSE)</f>
        <v>849.06</v>
      </c>
      <c r="X128" s="39">
        <f t="shared" si="5"/>
        <v>-0.74000000000000909</v>
      </c>
      <c r="Z128" s="41">
        <f t="shared" si="4"/>
        <v>-26.360000000000014</v>
      </c>
    </row>
    <row r="129" spans="1:26" ht="20.149999999999999" customHeight="1" x14ac:dyDescent="0.4">
      <c r="A129" s="2">
        <v>93</v>
      </c>
      <c r="B129" s="1" t="s">
        <v>427</v>
      </c>
      <c r="C129" s="1" t="s">
        <v>30</v>
      </c>
      <c r="D129" s="76" t="s">
        <v>428</v>
      </c>
      <c r="E129" s="86" t="s">
        <v>429</v>
      </c>
      <c r="F129" s="11">
        <f>VLOOKUP(B129,'[2]DHG 2023-24'!$B$2:$J$265,9,FALSE)</f>
        <v>51</v>
      </c>
      <c r="G129" s="11">
        <f>VLOOKUP(B129,'[2]DHG 2023-24'!$B$2:$K$265,10,FALSE)</f>
        <v>1710</v>
      </c>
      <c r="H129" s="11">
        <f>VLOOKUP(B129,'[2]DHG 2023-24'!$B$2:$AV$265,47,FALSE)</f>
        <v>1860.9700000000003</v>
      </c>
      <c r="I129" s="11">
        <f>VLOOKUP(B129,'[2]DHG 2023-24'!$B$2:$AW$265,48,FALSE)</f>
        <v>278.62</v>
      </c>
      <c r="J129" s="11">
        <f>VLOOKUP(B129,'[2]DHG 2023-24'!$B$2:$CO$265,49,FALSE)</f>
        <v>15</v>
      </c>
      <c r="K129" s="11">
        <f>VLOOKUP(B129,'[2]DHG 2023-24'!$B$2:$AK$265,36,FALSE)</f>
        <v>0</v>
      </c>
      <c r="L129" s="12">
        <f>VLOOKUP(B129,'[2]DHG 2023-24'!$B$2:$AY$265,50,FALSE)</f>
        <v>2154.59</v>
      </c>
      <c r="M129" s="11">
        <f>VLOOKUP(B129,'[2]DHG 2023-24'!$B$2:$CM$265,90,FALSE)</f>
        <v>1869.0500000000002</v>
      </c>
      <c r="N129" s="11">
        <f>VLOOKUP(B129,'[2]DHG 2023-24'!$B$2:$CN$265,91,FALSE)</f>
        <v>308.53000000000003</v>
      </c>
      <c r="O129" s="11">
        <f>VLOOKUP(B129,'[2]DHG 2023-24'!$B$2:$CO$265,92,FALSE)</f>
        <v>8</v>
      </c>
      <c r="P129" s="11">
        <f>VLOOKUP(B129,'[2]DHG 2023-24'!$B$2:$CP$265,93,FALSE)</f>
        <v>2185.58</v>
      </c>
      <c r="Q129" s="11">
        <f>VLOOKUP(B129,'[1]DHG 2024-25'!$B$2:$J$265,9,FALSE)</f>
        <v>51</v>
      </c>
      <c r="R129" s="11">
        <f>VLOOKUP(B129,'[1]DHG 2024-25'!$B$2:$K$265,10,FALSE)</f>
        <v>1705</v>
      </c>
      <c r="S129" s="11">
        <f>VLOOKUP(B129,'[1]DHG 2024-25'!$B$2:$AV$265,47,FALSE)</f>
        <v>1866.2599999999998</v>
      </c>
      <c r="T129" s="11">
        <f>VLOOKUP(B129,'[1]DHG 2024-25'!$B$2:$AW$265,48,FALSE)</f>
        <v>288.60000000000002</v>
      </c>
      <c r="U129" s="11">
        <f>VLOOKUP(B129,'[1]DHG 2024-25'!$B$2:$AX$265,49,FALSE)</f>
        <v>15</v>
      </c>
      <c r="V129" s="11">
        <f>VLOOKUP(B129,'[1]DHG 2024-25'!$B$2:$AL$265,37,FALSE)</f>
        <v>0</v>
      </c>
      <c r="W129" s="33">
        <f>VLOOKUP(B129,'[1]DHG 2024-25'!$B$2:$AY$265,50,FALSE)</f>
        <v>2169.8599999999997</v>
      </c>
      <c r="X129" s="39">
        <f t="shared" si="5"/>
        <v>15.269999999999527</v>
      </c>
      <c r="Z129" s="41">
        <f t="shared" si="4"/>
        <v>-15.720000000000255</v>
      </c>
    </row>
    <row r="130" spans="1:26" ht="20.149999999999999" customHeight="1" x14ac:dyDescent="0.4">
      <c r="A130" s="2">
        <v>93</v>
      </c>
      <c r="B130" s="1" t="s">
        <v>489</v>
      </c>
      <c r="C130" s="1" t="s">
        <v>49</v>
      </c>
      <c r="D130" s="76" t="s">
        <v>492</v>
      </c>
      <c r="E130" s="86" t="s">
        <v>429</v>
      </c>
      <c r="F130" s="11">
        <f>VLOOKUP(B130,'[2]DHG 2023-24'!$B$2:$J$265,9,FALSE)</f>
        <v>7</v>
      </c>
      <c r="G130" s="11">
        <f>VLOOKUP(B130,'[2]DHG 2023-24'!$B$2:$K$265,10,FALSE)</f>
        <v>168</v>
      </c>
      <c r="H130" s="11">
        <f>VLOOKUP(B130,'[2]DHG 2023-24'!$B$2:$AV$265,47,FALSE)</f>
        <v>266.16999999999996</v>
      </c>
      <c r="I130" s="11">
        <f>VLOOKUP(B130,'[2]DHG 2023-24'!$B$2:$AW$265,48,FALSE)</f>
        <v>38.840000000000003</v>
      </c>
      <c r="J130" s="11">
        <f>VLOOKUP(B130,'[2]DHG 2023-24'!$B$2:$CO$265,49,FALSE)</f>
        <v>6</v>
      </c>
      <c r="K130" s="11">
        <f>VLOOKUP(B130,'[2]DHG 2023-24'!$B$2:$AK$265,36,FALSE)</f>
        <v>5</v>
      </c>
      <c r="L130" s="12">
        <f>VLOOKUP(B130,'[2]DHG 2023-24'!$B$2:$AY$265,50,FALSE)</f>
        <v>311.01</v>
      </c>
      <c r="M130" s="11">
        <f>VLOOKUP(B130,'[2]DHG 2023-24'!$B$2:$CM$265,90,FALSE)</f>
        <v>283.64999999999998</v>
      </c>
      <c r="N130" s="11">
        <f>VLOOKUP(B130,'[2]DHG 2023-24'!$B$2:$CN$265,91,FALSE)</f>
        <v>64.36</v>
      </c>
      <c r="O130" s="11">
        <f>VLOOKUP(B130,'[2]DHG 2023-24'!$B$2:$CO$265,92,FALSE)</f>
        <v>6.5</v>
      </c>
      <c r="P130" s="11">
        <f>VLOOKUP(B130,'[2]DHG 2023-24'!$B$2:$CP$265,93,FALSE)</f>
        <v>354.51</v>
      </c>
      <c r="Q130" s="11">
        <f>VLOOKUP(B130,'[1]DHG 2024-25'!$B$2:$J$265,9,FALSE)</f>
        <v>8</v>
      </c>
      <c r="R130" s="11">
        <f>VLOOKUP(B130,'[1]DHG 2024-25'!$B$2:$K$265,10,FALSE)</f>
        <v>192</v>
      </c>
      <c r="S130" s="11">
        <f>VLOOKUP(B130,'[1]DHG 2024-25'!$B$2:$AV$265,47,FALSE)</f>
        <v>290.63</v>
      </c>
      <c r="T130" s="11">
        <f>VLOOKUP(B130,'[1]DHG 2024-25'!$B$2:$AW$265,48,FALSE)</f>
        <v>54.23</v>
      </c>
      <c r="U130" s="11">
        <f>VLOOKUP(B130,'[1]DHG 2024-25'!$B$2:$AX$265,49,FALSE)</f>
        <v>6</v>
      </c>
      <c r="V130" s="11">
        <f>VLOOKUP(B130,'[1]DHG 2024-25'!$B$2:$AL$265,37,FALSE)</f>
        <v>5</v>
      </c>
      <c r="W130" s="33">
        <f>VLOOKUP(B130,'[1]DHG 2024-25'!$B$2:$AY$265,50,FALSE)</f>
        <v>350.86</v>
      </c>
      <c r="X130" s="39">
        <f t="shared" si="5"/>
        <v>39.850000000000023</v>
      </c>
      <c r="Z130" s="41">
        <f t="shared" si="4"/>
        <v>-3.6499999999999773</v>
      </c>
    </row>
    <row r="131" spans="1:26" ht="20.149999999999999" customHeight="1" x14ac:dyDescent="0.4">
      <c r="A131" s="2">
        <v>93</v>
      </c>
      <c r="B131" s="1" t="s">
        <v>490</v>
      </c>
      <c r="C131" s="1" t="s">
        <v>27</v>
      </c>
      <c r="D131" s="76" t="s">
        <v>491</v>
      </c>
      <c r="E131" s="86" t="s">
        <v>429</v>
      </c>
      <c r="F131" s="11">
        <f>VLOOKUP(B131,'[2]DHG 2023-24'!$B$2:$J$265,9,FALSE)</f>
        <v>13</v>
      </c>
      <c r="G131" s="11">
        <f>VLOOKUP(B131,'[2]DHG 2023-24'!$B$2:$K$265,10,FALSE)</f>
        <v>285</v>
      </c>
      <c r="H131" s="11">
        <f>VLOOKUP(B131,'[2]DHG 2023-24'!$B$2:$AV$265,47,FALSE)</f>
        <v>513.26</v>
      </c>
      <c r="I131" s="11">
        <f>VLOOKUP(B131,'[2]DHG 2023-24'!$B$2:$AW$265,48,FALSE)</f>
        <v>73.319999999999993</v>
      </c>
      <c r="J131" s="11">
        <f>VLOOKUP(B131,'[2]DHG 2023-24'!$B$2:$CO$265,49,FALSE)</f>
        <v>5</v>
      </c>
      <c r="K131" s="11">
        <f>VLOOKUP(B131,'[2]DHG 2023-24'!$B$2:$AK$265,36,FALSE)</f>
        <v>0</v>
      </c>
      <c r="L131" s="12">
        <f>VLOOKUP(B131,'[2]DHG 2023-24'!$B$2:$AY$265,50,FALSE)</f>
        <v>591.57999999999993</v>
      </c>
      <c r="M131" s="11">
        <f>VLOOKUP(B131,'[2]DHG 2023-24'!$B$2:$CM$265,90,FALSE)</f>
        <v>501</v>
      </c>
      <c r="N131" s="11">
        <f>VLOOKUP(B131,'[2]DHG 2023-24'!$B$2:$CN$265,91,FALSE)</f>
        <v>84.58</v>
      </c>
      <c r="O131" s="11">
        <f>VLOOKUP(B131,'[2]DHG 2023-24'!$B$2:$CO$265,92,FALSE)</f>
        <v>6</v>
      </c>
      <c r="P131" s="11">
        <f>VLOOKUP(B131,'[2]DHG 2023-24'!$B$2:$CP$265,93,FALSE)</f>
        <v>591.57999999999993</v>
      </c>
      <c r="Q131" s="11">
        <f>VLOOKUP(B131,'[1]DHG 2024-25'!$B$2:$J$265,9,FALSE)</f>
        <v>13</v>
      </c>
      <c r="R131" s="11">
        <f>VLOOKUP(B131,'[1]DHG 2024-25'!$B$2:$K$265,10,FALSE)</f>
        <v>291</v>
      </c>
      <c r="S131" s="11">
        <f>VLOOKUP(B131,'[1]DHG 2024-25'!$B$2:$AV$265,47,FALSE)</f>
        <v>523.4</v>
      </c>
      <c r="T131" s="11">
        <f>VLOOKUP(B131,'[1]DHG 2024-25'!$B$2:$AW$265,48,FALSE)</f>
        <v>71</v>
      </c>
      <c r="U131" s="11">
        <f>VLOOKUP(B131,'[1]DHG 2024-25'!$B$2:$AX$265,49,FALSE)</f>
        <v>5</v>
      </c>
      <c r="V131" s="11">
        <f>VLOOKUP(B131,'[1]DHG 2024-25'!$B$2:$AL$265,37,FALSE)</f>
        <v>0</v>
      </c>
      <c r="W131" s="33">
        <f>VLOOKUP(B131,'[1]DHG 2024-25'!$B$2:$AY$265,50,FALSE)</f>
        <v>599.4</v>
      </c>
      <c r="X131" s="39">
        <f t="shared" si="5"/>
        <v>7.82000000000005</v>
      </c>
      <c r="Z131" s="41">
        <f t="shared" si="4"/>
        <v>7.82000000000005</v>
      </c>
    </row>
    <row r="132" spans="1:26" ht="20.149999999999999" customHeight="1" x14ac:dyDescent="0.4">
      <c r="A132" s="2">
        <v>93</v>
      </c>
      <c r="B132" s="1" t="s">
        <v>573</v>
      </c>
      <c r="C132" s="1" t="s">
        <v>49</v>
      </c>
      <c r="D132" s="76" t="s">
        <v>577</v>
      </c>
      <c r="E132" s="86" t="s">
        <v>576</v>
      </c>
      <c r="F132" s="11">
        <f>VLOOKUP(B132,'[2]DHG 2023-24'!$B$2:$J$265,9,FALSE)</f>
        <v>18</v>
      </c>
      <c r="G132" s="11">
        <f>VLOOKUP(B132,'[2]DHG 2023-24'!$B$2:$K$265,10,FALSE)</f>
        <v>630</v>
      </c>
      <c r="H132" s="11">
        <f>VLOOKUP(B132,'[2]DHG 2023-24'!$B$2:$AV$265,47,FALSE)</f>
        <v>655.01</v>
      </c>
      <c r="I132" s="11">
        <f>VLOOKUP(B132,'[2]DHG 2023-24'!$B$2:$AW$265,48,FALSE)</f>
        <v>66.36</v>
      </c>
      <c r="J132" s="11">
        <f>VLOOKUP(B132,'[2]DHG 2023-24'!$B$2:$CO$265,49,FALSE)</f>
        <v>13</v>
      </c>
      <c r="K132" s="11">
        <f>VLOOKUP(B132,'[2]DHG 2023-24'!$B$2:$AK$265,36,FALSE)</f>
        <v>0</v>
      </c>
      <c r="L132" s="12">
        <f>VLOOKUP(B132,'[2]DHG 2023-24'!$B$2:$AY$265,50,FALSE)</f>
        <v>734.37</v>
      </c>
      <c r="M132" s="11">
        <f>VLOOKUP(B132,'[2]DHG 2023-24'!$B$2:$CM$265,90,FALSE)</f>
        <v>692.4</v>
      </c>
      <c r="N132" s="11">
        <f>VLOOKUP(B132,'[2]DHG 2023-24'!$B$2:$CN$265,91,FALSE)</f>
        <v>56.29</v>
      </c>
      <c r="O132" s="11">
        <f>VLOOKUP(B132,'[2]DHG 2023-24'!$B$2:$CO$265,92,FALSE)</f>
        <v>8.3000000000000007</v>
      </c>
      <c r="P132" s="11">
        <f>VLOOKUP(B132,'[2]DHG 2023-24'!$B$2:$CP$265,93,FALSE)</f>
        <v>756.99</v>
      </c>
      <c r="Q132" s="11">
        <f>VLOOKUP(B132,'[1]DHG 2024-25'!$B$2:$J$265,9,FALSE)</f>
        <v>18</v>
      </c>
      <c r="R132" s="11">
        <f>VLOOKUP(B132,'[1]DHG 2024-25'!$B$2:$K$265,10,FALSE)</f>
        <v>595</v>
      </c>
      <c r="S132" s="11">
        <f>VLOOKUP(B132,'[1]DHG 2024-25'!$B$2:$AV$265,47,FALSE)</f>
        <v>662.93000000000006</v>
      </c>
      <c r="T132" s="11">
        <f>VLOOKUP(B132,'[1]DHG 2024-25'!$B$2:$AW$265,48,FALSE)</f>
        <v>65.16</v>
      </c>
      <c r="U132" s="11">
        <f>VLOOKUP(B132,'[1]DHG 2024-25'!$B$2:$AX$265,49,FALSE)</f>
        <v>13</v>
      </c>
      <c r="V132" s="11">
        <f>VLOOKUP(B132,'[1]DHG 2024-25'!$B$2:$AL$265,37,FALSE)</f>
        <v>0</v>
      </c>
      <c r="W132" s="33">
        <f>VLOOKUP(B132,'[1]DHG 2024-25'!$B$2:$AY$265,50,FALSE)</f>
        <v>741.09</v>
      </c>
      <c r="X132" s="39">
        <f t="shared" si="5"/>
        <v>6.7200000000000273</v>
      </c>
      <c r="Z132" s="41">
        <f t="shared" si="4"/>
        <v>-15.899999999999977</v>
      </c>
    </row>
    <row r="133" spans="1:26" ht="20.149999999999999" customHeight="1" x14ac:dyDescent="0.4">
      <c r="A133" s="2">
        <v>93</v>
      </c>
      <c r="B133" s="1" t="s">
        <v>574</v>
      </c>
      <c r="C133" s="1" t="s">
        <v>27</v>
      </c>
      <c r="D133" s="76" t="s">
        <v>575</v>
      </c>
      <c r="E133" s="86" t="s">
        <v>576</v>
      </c>
      <c r="F133" s="11">
        <f>VLOOKUP(B133,'[2]DHG 2023-24'!$B$2:$J$265,9,FALSE)</f>
        <v>8</v>
      </c>
      <c r="G133" s="11">
        <f>VLOOKUP(B133,'[2]DHG 2023-24'!$B$2:$K$265,10,FALSE)</f>
        <v>168</v>
      </c>
      <c r="H133" s="11">
        <f>VLOOKUP(B133,'[2]DHG 2023-24'!$B$2:$AV$265,47,FALSE)</f>
        <v>294.48</v>
      </c>
      <c r="I133" s="11">
        <f>VLOOKUP(B133,'[2]DHG 2023-24'!$B$2:$AW$265,48,FALSE)</f>
        <v>23.21</v>
      </c>
      <c r="J133" s="11">
        <f>VLOOKUP(B133,'[2]DHG 2023-24'!$B$2:$CO$265,49,FALSE)</f>
        <v>0</v>
      </c>
      <c r="K133" s="11">
        <f>VLOOKUP(B133,'[2]DHG 2023-24'!$B$2:$AK$265,36,FALSE)</f>
        <v>0</v>
      </c>
      <c r="L133" s="12">
        <f>VLOOKUP(B133,'[2]DHG 2023-24'!$B$2:$AY$265,50,FALSE)</f>
        <v>317.69</v>
      </c>
      <c r="M133" s="11">
        <f>VLOOKUP(B133,'[2]DHG 2023-24'!$B$2:$CM$265,90,FALSE)</f>
        <v>275</v>
      </c>
      <c r="N133" s="11">
        <f>VLOOKUP(B133,'[2]DHG 2023-24'!$B$2:$CN$265,91,FALSE)</f>
        <v>33.69</v>
      </c>
      <c r="O133" s="11">
        <f>VLOOKUP(B133,'[2]DHG 2023-24'!$B$2:$CO$265,92,FALSE)</f>
        <v>0</v>
      </c>
      <c r="P133" s="11">
        <f>VLOOKUP(B133,'[2]DHG 2023-24'!$B$2:$CP$265,93,FALSE)</f>
        <v>308.69</v>
      </c>
      <c r="Q133" s="11">
        <f>VLOOKUP(B133,'[1]DHG 2024-25'!$B$2:$J$265,9,FALSE)</f>
        <v>8</v>
      </c>
      <c r="R133" s="11">
        <f>VLOOKUP(B133,'[1]DHG 2024-25'!$B$2:$K$265,10,FALSE)</f>
        <v>174</v>
      </c>
      <c r="S133" s="11">
        <f>VLOOKUP(B133,'[1]DHG 2024-25'!$B$2:$AV$265,47,FALSE)</f>
        <v>263.14</v>
      </c>
      <c r="T133" s="11">
        <f>VLOOKUP(B133,'[1]DHG 2024-25'!$B$2:$AW$265,48,FALSE)</f>
        <v>20.36</v>
      </c>
      <c r="U133" s="11">
        <f>VLOOKUP(B133,'[1]DHG 2024-25'!$B$2:$AX$265,49,FALSE)</f>
        <v>0</v>
      </c>
      <c r="V133" s="11">
        <f>VLOOKUP(B133,'[1]DHG 2024-25'!$B$2:$AL$265,37,FALSE)</f>
        <v>0</v>
      </c>
      <c r="W133" s="33">
        <f>VLOOKUP(B133,'[1]DHG 2024-25'!$B$2:$AY$265,50,FALSE)</f>
        <v>283.5</v>
      </c>
      <c r="X133" s="39">
        <f t="shared" si="5"/>
        <v>-34.19</v>
      </c>
      <c r="Z133" s="41">
        <f t="shared" si="4"/>
        <v>-25.189999999999998</v>
      </c>
    </row>
    <row r="134" spans="1:26" ht="20.149999999999999" customHeight="1" x14ac:dyDescent="0.4">
      <c r="A134" s="2">
        <v>93</v>
      </c>
      <c r="B134" s="1" t="s">
        <v>539</v>
      </c>
      <c r="C134" s="1" t="s">
        <v>81</v>
      </c>
      <c r="D134" s="76" t="s">
        <v>540</v>
      </c>
      <c r="E134" s="86" t="s">
        <v>541</v>
      </c>
      <c r="F134" s="11">
        <f>VLOOKUP(B134,'[2]DHG 2023-24'!$B$2:$J$265,9,FALSE)</f>
        <v>26</v>
      </c>
      <c r="G134" s="11">
        <f>VLOOKUP(B134,'[2]DHG 2023-24'!$B$2:$K$265,10,FALSE)</f>
        <v>536</v>
      </c>
      <c r="H134" s="11">
        <f>VLOOKUP(B134,'[2]DHG 2023-24'!$B$2:$AV$265,47,FALSE)</f>
        <v>964.92000000000007</v>
      </c>
      <c r="I134" s="11">
        <f>VLOOKUP(B134,'[2]DHG 2023-24'!$B$2:$AW$265,48,FALSE)</f>
        <v>174.75</v>
      </c>
      <c r="J134" s="11">
        <f>VLOOKUP(B134,'[2]DHG 2023-24'!$B$2:$CO$265,49,FALSE)</f>
        <v>20</v>
      </c>
      <c r="K134" s="11">
        <f>VLOOKUP(B134,'[2]DHG 2023-24'!$B$2:$AK$265,36,FALSE)</f>
        <v>12</v>
      </c>
      <c r="L134" s="12">
        <f>VLOOKUP(B134,'[2]DHG 2023-24'!$B$2:$AY$265,50,FALSE)</f>
        <v>1159.67</v>
      </c>
      <c r="M134" s="11">
        <f>VLOOKUP(B134,'[2]DHG 2023-24'!$B$2:$CM$265,90,FALSE)</f>
        <v>983.00000000000011</v>
      </c>
      <c r="N134" s="11">
        <f>VLOOKUP(B134,'[2]DHG 2023-24'!$B$2:$CN$265,91,FALSE)</f>
        <v>187.59</v>
      </c>
      <c r="O134" s="11">
        <f>VLOOKUP(B134,'[2]DHG 2023-24'!$B$2:$CO$265,92,FALSE)</f>
        <v>24</v>
      </c>
      <c r="P134" s="11">
        <f>VLOOKUP(B134,'[2]DHG 2023-24'!$B$2:$CP$265,93,FALSE)</f>
        <v>1194.5900000000001</v>
      </c>
      <c r="Q134" s="11">
        <f>VLOOKUP(B134,'[1]DHG 2024-25'!$B$2:$J$265,9,FALSE)</f>
        <v>26</v>
      </c>
      <c r="R134" s="11">
        <f>VLOOKUP(B134,'[1]DHG 2024-25'!$B$2:$K$265,10,FALSE)</f>
        <v>526</v>
      </c>
      <c r="S134" s="11">
        <f>VLOOKUP(B134,'[1]DHG 2024-25'!$B$2:$AV$265,47,FALSE)</f>
        <v>993.53000000000009</v>
      </c>
      <c r="T134" s="11">
        <f>VLOOKUP(B134,'[1]DHG 2024-25'!$B$2:$AW$265,48,FALSE)</f>
        <v>156.84</v>
      </c>
      <c r="U134" s="11">
        <f>VLOOKUP(B134,'[1]DHG 2024-25'!$B$2:$AX$265,49,FALSE)</f>
        <v>24</v>
      </c>
      <c r="V134" s="11">
        <f>VLOOKUP(B134,'[1]DHG 2024-25'!$B$2:$AL$265,37,FALSE)</f>
        <v>12</v>
      </c>
      <c r="W134" s="33">
        <f>VLOOKUP(B134,'[1]DHG 2024-25'!$B$2:$AY$265,50,FALSE)</f>
        <v>1174.3700000000001</v>
      </c>
      <c r="X134" s="39">
        <f t="shared" si="5"/>
        <v>14.700000000000045</v>
      </c>
      <c r="Z134" s="41">
        <f t="shared" ref="Z134:Z198" si="7">W134-P134</f>
        <v>-20.220000000000027</v>
      </c>
    </row>
    <row r="135" spans="1:26" ht="20.149999999999999" customHeight="1" x14ac:dyDescent="0.4">
      <c r="A135" s="2">
        <v>93</v>
      </c>
      <c r="B135" s="1" t="s">
        <v>542</v>
      </c>
      <c r="C135" s="1" t="s">
        <v>59</v>
      </c>
      <c r="D135" s="76" t="s">
        <v>543</v>
      </c>
      <c r="E135" s="86" t="s">
        <v>541</v>
      </c>
      <c r="F135" s="11">
        <f>VLOOKUP(B135,'[2]DHG 2023-24'!$B$2:$J$265,9,FALSE)</f>
        <v>7</v>
      </c>
      <c r="G135" s="11">
        <f>VLOOKUP(B135,'[2]DHG 2023-24'!$B$2:$K$265,10,FALSE)</f>
        <v>168</v>
      </c>
      <c r="H135" s="11">
        <f>VLOOKUP(B135,'[2]DHG 2023-24'!$B$2:$AV$265,47,FALSE)</f>
        <v>229.83999999999997</v>
      </c>
      <c r="I135" s="11">
        <f>VLOOKUP(B135,'[2]DHG 2023-24'!$B$2:$AW$265,48,FALSE)</f>
        <v>40.69</v>
      </c>
      <c r="J135" s="11">
        <f>VLOOKUP(B135,'[2]DHG 2023-24'!$B$2:$CO$265,49,FALSE)</f>
        <v>2</v>
      </c>
      <c r="K135" s="11">
        <f>VLOOKUP(B135,'[2]DHG 2023-24'!$B$2:$AK$265,36,FALSE)</f>
        <v>0</v>
      </c>
      <c r="L135" s="12">
        <f>VLOOKUP(B135,'[2]DHG 2023-24'!$B$2:$AY$265,50,FALSE)</f>
        <v>272.52999999999997</v>
      </c>
      <c r="M135" s="11">
        <f>VLOOKUP(B135,'[2]DHG 2023-24'!$B$2:$CM$265,90,FALSE)</f>
        <v>234.7</v>
      </c>
      <c r="N135" s="11">
        <f>VLOOKUP(B135,'[2]DHG 2023-24'!$B$2:$CN$265,91,FALSE)</f>
        <v>49.44</v>
      </c>
      <c r="O135" s="11">
        <f>VLOOKUP(B135,'[2]DHG 2023-24'!$B$2:$CO$265,92,FALSE)</f>
        <v>3</v>
      </c>
      <c r="P135" s="11">
        <f>VLOOKUP(B135,'[2]DHG 2023-24'!$B$2:$CP$265,93,FALSE)</f>
        <v>287.14</v>
      </c>
      <c r="Q135" s="11">
        <f>VLOOKUP(B135,'[1]DHG 2024-25'!$B$2:$J$265,9,FALSE)</f>
        <v>7</v>
      </c>
      <c r="R135" s="11">
        <f>VLOOKUP(B135,'[1]DHG 2024-25'!$B$2:$K$265,10,FALSE)</f>
        <v>168</v>
      </c>
      <c r="S135" s="11">
        <f>VLOOKUP(B135,'[1]DHG 2024-25'!$B$2:$AV$265,47,FALSE)</f>
        <v>229.15</v>
      </c>
      <c r="T135" s="11">
        <f>VLOOKUP(B135,'[1]DHG 2024-25'!$B$2:$AW$265,48,FALSE)</f>
        <v>38.46</v>
      </c>
      <c r="U135" s="11">
        <f>VLOOKUP(B135,'[1]DHG 2024-25'!$B$2:$AX$265,49,FALSE)</f>
        <v>3</v>
      </c>
      <c r="V135" s="11">
        <f>VLOOKUP(B135,'[1]DHG 2024-25'!$B$2:$AL$265,37,FALSE)</f>
        <v>0</v>
      </c>
      <c r="W135" s="33">
        <f>VLOOKUP(B135,'[1]DHG 2024-25'!$B$2:$AY$265,50,FALSE)</f>
        <v>270.61</v>
      </c>
      <c r="X135" s="39">
        <f t="shared" si="5"/>
        <v>-1.9199999999999591</v>
      </c>
      <c r="Z135" s="41">
        <f t="shared" si="7"/>
        <v>-16.529999999999973</v>
      </c>
    </row>
    <row r="136" spans="1:26" ht="20.149999999999999" customHeight="1" x14ac:dyDescent="0.4">
      <c r="A136" s="2">
        <v>93</v>
      </c>
      <c r="B136" s="1" t="s">
        <v>452</v>
      </c>
      <c r="C136" s="1" t="s">
        <v>30</v>
      </c>
      <c r="D136" s="76" t="s">
        <v>453</v>
      </c>
      <c r="E136" s="86" t="s">
        <v>454</v>
      </c>
      <c r="F136" s="11">
        <f>VLOOKUP(B136,'[2]DHG 2023-24'!$B$2:$J$265,9,FALSE)</f>
        <v>41</v>
      </c>
      <c r="G136" s="11">
        <f>VLOOKUP(B136,'[2]DHG 2023-24'!$B$2:$K$265,10,FALSE)</f>
        <v>1375</v>
      </c>
      <c r="H136" s="11">
        <f>VLOOKUP(B136,'[2]DHG 2023-24'!$B$2:$AV$265,47,FALSE)</f>
        <v>1332.0600000000002</v>
      </c>
      <c r="I136" s="11">
        <f>VLOOKUP(B136,'[2]DHG 2023-24'!$B$2:$AW$265,48,FALSE)</f>
        <v>201.28</v>
      </c>
      <c r="J136" s="11">
        <f>VLOOKUP(B136,'[2]DHG 2023-24'!$B$2:$CO$265,49,FALSE)</f>
        <v>18</v>
      </c>
      <c r="K136" s="11">
        <f>VLOOKUP(B136,'[2]DHG 2023-24'!$B$2:$AK$265,36,FALSE)</f>
        <v>0</v>
      </c>
      <c r="L136" s="12">
        <f>VLOOKUP(B136,'[2]DHG 2023-24'!$B$2:$AY$265,50,FALSE)</f>
        <v>1551.3400000000001</v>
      </c>
      <c r="M136" s="11">
        <f>VLOOKUP(B136,'[2]DHG 2023-24'!$B$2:$CM$265,90,FALSE)</f>
        <v>1354.1200000000001</v>
      </c>
      <c r="N136" s="11">
        <f>VLOOKUP(B136,'[2]DHG 2023-24'!$B$2:$CN$265,91,FALSE)</f>
        <v>185.22</v>
      </c>
      <c r="O136" s="11">
        <f>VLOOKUP(B136,'[2]DHG 2023-24'!$B$2:$CO$265,92,FALSE)</f>
        <v>15</v>
      </c>
      <c r="P136" s="11">
        <f>VLOOKUP(B136,'[2]DHG 2023-24'!$B$2:$CP$265,93,FALSE)</f>
        <v>1554.3400000000001</v>
      </c>
      <c r="Q136" s="11">
        <f>VLOOKUP(B136,'[1]DHG 2024-25'!$B$2:$J$265,9,FALSE)</f>
        <v>41</v>
      </c>
      <c r="R136" s="11">
        <f>VLOOKUP(B136,'[1]DHG 2024-25'!$B$2:$K$265,10,FALSE)</f>
        <v>1381</v>
      </c>
      <c r="S136" s="11">
        <f>VLOOKUP(B136,'[1]DHG 2024-25'!$B$2:$AV$265,47,FALSE)</f>
        <v>1333.57</v>
      </c>
      <c r="T136" s="11">
        <f>VLOOKUP(B136,'[1]DHG 2024-25'!$B$2:$AW$265,48,FALSE)</f>
        <v>202.72</v>
      </c>
      <c r="U136" s="11">
        <f>VLOOKUP(B136,'[1]DHG 2024-25'!$B$2:$AX$265,49,FALSE)</f>
        <v>18</v>
      </c>
      <c r="V136" s="11">
        <f>VLOOKUP(B136,'[1]DHG 2024-25'!$B$2:$AL$265,37,FALSE)</f>
        <v>0</v>
      </c>
      <c r="W136" s="33">
        <f>VLOOKUP(B136,'[1]DHG 2024-25'!$B$2:$AY$265,50,FALSE)</f>
        <v>1554.29</v>
      </c>
      <c r="X136" s="39">
        <f t="shared" si="5"/>
        <v>2.9499999999998181</v>
      </c>
      <c r="Z136" s="41">
        <f t="shared" si="7"/>
        <v>-5.0000000000181899E-2</v>
      </c>
    </row>
    <row r="137" spans="1:26" ht="20.149999999999999" customHeight="1" x14ac:dyDescent="0.4">
      <c r="A137" s="2">
        <v>93</v>
      </c>
      <c r="B137" s="1" t="s">
        <v>483</v>
      </c>
      <c r="C137" s="1" t="s">
        <v>49</v>
      </c>
      <c r="D137" s="76" t="s">
        <v>486</v>
      </c>
      <c r="E137" s="86" t="s">
        <v>454</v>
      </c>
      <c r="F137" s="11">
        <f>VLOOKUP(B137,'[2]DHG 2023-24'!$B$2:$J$265,9,FALSE)</f>
        <v>20</v>
      </c>
      <c r="G137" s="11">
        <f>VLOOKUP(B137,'[2]DHG 2023-24'!$B$2:$K$265,10,FALSE)</f>
        <v>554</v>
      </c>
      <c r="H137" s="11">
        <f>VLOOKUP(B137,'[2]DHG 2023-24'!$B$2:$AV$265,47,FALSE)</f>
        <v>726.22</v>
      </c>
      <c r="I137" s="11">
        <f>VLOOKUP(B137,'[2]DHG 2023-24'!$B$2:$AW$265,48,FALSE)</f>
        <v>128.66</v>
      </c>
      <c r="J137" s="11">
        <f>VLOOKUP(B137,'[2]DHG 2023-24'!$B$2:$CO$265,49,FALSE)</f>
        <v>14</v>
      </c>
      <c r="K137" s="11">
        <f>VLOOKUP(B137,'[2]DHG 2023-24'!$B$2:$AK$265,36,FALSE)</f>
        <v>10</v>
      </c>
      <c r="L137" s="12">
        <f>VLOOKUP(B137,'[2]DHG 2023-24'!$B$2:$AY$265,50,FALSE)</f>
        <v>868.88</v>
      </c>
      <c r="M137" s="11">
        <f>VLOOKUP(B137,'[2]DHG 2023-24'!$B$2:$CM$265,90,FALSE)</f>
        <v>739.80000000000007</v>
      </c>
      <c r="N137" s="11">
        <f>VLOOKUP(B137,'[2]DHG 2023-24'!$B$2:$CN$265,91,FALSE)</f>
        <v>132.79999999999998</v>
      </c>
      <c r="O137" s="11">
        <f>VLOOKUP(B137,'[2]DHG 2023-24'!$B$2:$CO$265,92,FALSE)</f>
        <v>14</v>
      </c>
      <c r="P137" s="11">
        <f>VLOOKUP(B137,'[2]DHG 2023-24'!$B$2:$CP$265,93,FALSE)</f>
        <v>886.6</v>
      </c>
      <c r="Q137" s="11">
        <f>VLOOKUP(B137,'[1]DHG 2024-25'!$B$2:$J$265,9,FALSE)</f>
        <v>24</v>
      </c>
      <c r="R137" s="11">
        <f>VLOOKUP(B137,'[1]DHG 2024-25'!$B$2:$K$265,10,FALSE)</f>
        <v>688</v>
      </c>
      <c r="S137" s="11">
        <f>VLOOKUP(B137,'[1]DHG 2024-25'!$B$2:$AV$265,47,FALSE)</f>
        <v>854.96</v>
      </c>
      <c r="T137" s="11">
        <f>VLOOKUP(B137,'[1]DHG 2024-25'!$B$2:$AW$265,48,FALSE)</f>
        <v>142.54</v>
      </c>
      <c r="U137" s="11">
        <f>VLOOKUP(B137,'[1]DHG 2024-25'!$B$2:$AX$265,49,FALSE)</f>
        <v>14</v>
      </c>
      <c r="V137" s="11">
        <f>VLOOKUP(B137,'[1]DHG 2024-25'!$B$2:$AL$265,37,FALSE)</f>
        <v>10</v>
      </c>
      <c r="W137" s="33">
        <f>VLOOKUP(B137,'[1]DHG 2024-25'!$B$2:$AY$265,50,FALSE)</f>
        <v>1011.5</v>
      </c>
      <c r="X137" s="39">
        <f t="shared" si="5"/>
        <v>142.62</v>
      </c>
      <c r="Z137" s="41">
        <f t="shared" si="7"/>
        <v>124.89999999999998</v>
      </c>
    </row>
    <row r="138" spans="1:26" ht="20.149999999999999" customHeight="1" x14ac:dyDescent="0.4">
      <c r="A138" s="2">
        <v>93</v>
      </c>
      <c r="B138" s="1" t="s">
        <v>484</v>
      </c>
      <c r="C138" s="1" t="s">
        <v>27</v>
      </c>
      <c r="D138" s="76" t="s">
        <v>485</v>
      </c>
      <c r="E138" s="86" t="s">
        <v>454</v>
      </c>
      <c r="F138" s="11">
        <f>VLOOKUP(B138,'[2]DHG 2023-24'!$B$2:$J$265,9,FALSE)</f>
        <v>18</v>
      </c>
      <c r="G138" s="11">
        <f>VLOOKUP(B138,'[2]DHG 2023-24'!$B$2:$K$265,10,FALSE)</f>
        <v>474</v>
      </c>
      <c r="H138" s="11">
        <f>VLOOKUP(B138,'[2]DHG 2023-24'!$B$2:$AV$265,47,FALSE)</f>
        <v>675.19999999999993</v>
      </c>
      <c r="I138" s="11">
        <f>VLOOKUP(B138,'[2]DHG 2023-24'!$B$2:$AW$265,48,FALSE)</f>
        <v>114.59</v>
      </c>
      <c r="J138" s="11">
        <f>VLOOKUP(B138,'[2]DHG 2023-24'!$B$2:$CO$265,49,FALSE)</f>
        <v>11</v>
      </c>
      <c r="K138" s="11">
        <f>VLOOKUP(B138,'[2]DHG 2023-24'!$B$2:$AK$265,36,FALSE)</f>
        <v>0</v>
      </c>
      <c r="L138" s="12">
        <f>VLOOKUP(B138,'[2]DHG 2023-24'!$B$2:$AY$265,50,FALSE)</f>
        <v>800.79</v>
      </c>
      <c r="M138" s="11">
        <f>VLOOKUP(B138,'[2]DHG 2023-24'!$B$2:$CM$265,90,FALSE)</f>
        <v>680.99999999999989</v>
      </c>
      <c r="N138" s="11">
        <f>VLOOKUP(B138,'[2]DHG 2023-24'!$B$2:$CN$265,91,FALSE)</f>
        <v>137.11000000000001</v>
      </c>
      <c r="O138" s="11">
        <f>VLOOKUP(B138,'[2]DHG 2023-24'!$B$2:$CO$265,92,FALSE)</f>
        <v>11</v>
      </c>
      <c r="P138" s="11">
        <f>VLOOKUP(B138,'[2]DHG 2023-24'!$B$2:$CP$265,93,FALSE)</f>
        <v>829.11</v>
      </c>
      <c r="Q138" s="11">
        <f>VLOOKUP(B138,'[1]DHG 2024-25'!$B$2:$J$265,9,FALSE)</f>
        <v>19</v>
      </c>
      <c r="R138" s="11">
        <f>VLOOKUP(B138,'[1]DHG 2024-25'!$B$2:$K$265,10,FALSE)</f>
        <v>492</v>
      </c>
      <c r="S138" s="11">
        <f>VLOOKUP(B138,'[1]DHG 2024-25'!$B$2:$AV$265,47,FALSE)</f>
        <v>721.11</v>
      </c>
      <c r="T138" s="11">
        <f>VLOOKUP(B138,'[1]DHG 2024-25'!$B$2:$AW$265,48,FALSE)</f>
        <v>115.72</v>
      </c>
      <c r="U138" s="11">
        <f>VLOOKUP(B138,'[1]DHG 2024-25'!$B$2:$AX$265,49,FALSE)</f>
        <v>11</v>
      </c>
      <c r="V138" s="11">
        <f>VLOOKUP(B138,'[1]DHG 2024-25'!$B$2:$AL$265,37,FALSE)</f>
        <v>0</v>
      </c>
      <c r="W138" s="33">
        <f>VLOOKUP(B138,'[1]DHG 2024-25'!$B$2:$AY$265,50,FALSE)</f>
        <v>847.83</v>
      </c>
      <c r="X138" s="39">
        <f t="shared" si="5"/>
        <v>47.040000000000077</v>
      </c>
      <c r="Z138" s="41">
        <f t="shared" si="7"/>
        <v>18.720000000000027</v>
      </c>
    </row>
    <row r="139" spans="1:26" ht="20.149999999999999" customHeight="1" x14ac:dyDescent="0.4">
      <c r="A139" s="2">
        <v>93</v>
      </c>
      <c r="B139" s="1" t="s">
        <v>415</v>
      </c>
      <c r="C139" s="1" t="s">
        <v>19</v>
      </c>
      <c r="D139" s="76" t="s">
        <v>342</v>
      </c>
      <c r="E139" s="86" t="s">
        <v>414</v>
      </c>
      <c r="F139" s="11">
        <f>VLOOKUP(B139,'[2]DHG 2023-24'!$B$2:$J$265,9,FALSE)</f>
        <v>28</v>
      </c>
      <c r="G139" s="11">
        <f>VLOOKUP(B139,'[2]DHG 2023-24'!$B$2:$K$265,10,FALSE)</f>
        <v>831</v>
      </c>
      <c r="H139" s="11">
        <f>VLOOKUP(B139,'[2]DHG 2023-24'!$B$2:$AV$265,47,FALSE)</f>
        <v>1051.6899999999998</v>
      </c>
      <c r="I139" s="11">
        <f>VLOOKUP(B139,'[2]DHG 2023-24'!$B$2:$AW$265,48,FALSE)</f>
        <v>200.7</v>
      </c>
      <c r="J139" s="11">
        <f>VLOOKUP(B139,'[2]DHG 2023-24'!$B$2:$CO$265,49,FALSE)</f>
        <v>13</v>
      </c>
      <c r="K139" s="11">
        <f>VLOOKUP(B139,'[2]DHG 2023-24'!$B$2:$AK$265,36,FALSE)</f>
        <v>0</v>
      </c>
      <c r="L139" s="12">
        <f>VLOOKUP(B139,'[2]DHG 2023-24'!$B$2:$AY$265,50,FALSE)</f>
        <v>1265.3899999999999</v>
      </c>
      <c r="M139" s="11">
        <f>VLOOKUP(B139,'[2]DHG 2023-24'!$B$2:$CM$265,90,FALSE)</f>
        <v>1166.2999999999997</v>
      </c>
      <c r="N139" s="11">
        <f>VLOOKUP(B139,'[2]DHG 2023-24'!$B$2:$CN$265,91,FALSE)</f>
        <v>250.23</v>
      </c>
      <c r="O139" s="11">
        <f>VLOOKUP(B139,'[2]DHG 2023-24'!$B$2:$CO$265,92,FALSE)</f>
        <v>13</v>
      </c>
      <c r="P139" s="11">
        <f>VLOOKUP(B139,'[2]DHG 2023-24'!$B$2:$CP$265,93,FALSE)</f>
        <v>1429.5299999999997</v>
      </c>
      <c r="Q139" s="11">
        <f>VLOOKUP(B139,'[1]DHG 2024-25'!$B$2:$J$265,9,FALSE)</f>
        <v>31</v>
      </c>
      <c r="R139" s="11">
        <f>VLOOKUP(B139,'[1]DHG 2024-25'!$B$2:$K$265,10,FALSE)</f>
        <v>922</v>
      </c>
      <c r="S139" s="11">
        <f>VLOOKUP(B139,'[1]DHG 2024-25'!$B$2:$AV$265,47,FALSE)</f>
        <v>1131.27</v>
      </c>
      <c r="T139" s="11">
        <f>VLOOKUP(B139,'[1]DHG 2024-25'!$B$2:$AW$265,48,FALSE)</f>
        <v>214.97</v>
      </c>
      <c r="U139" s="11">
        <f>VLOOKUP(B139,'[1]DHG 2024-25'!$B$2:$AX$265,49,FALSE)</f>
        <v>13</v>
      </c>
      <c r="V139" s="11">
        <f>VLOOKUP(B139,'[1]DHG 2024-25'!$B$2:$AL$265,37,FALSE)</f>
        <v>0</v>
      </c>
      <c r="W139" s="33">
        <f>VLOOKUP(B139,'[1]DHG 2024-25'!$B$2:$AY$265,50,FALSE)</f>
        <v>1359.24</v>
      </c>
      <c r="X139" s="39">
        <f t="shared" si="5"/>
        <v>93.850000000000136</v>
      </c>
      <c r="Z139" s="41">
        <f t="shared" si="7"/>
        <v>-70.289999999999736</v>
      </c>
    </row>
    <row r="140" spans="1:26" ht="20.149999999999999" customHeight="1" x14ac:dyDescent="0.4">
      <c r="A140" s="2">
        <v>93</v>
      </c>
      <c r="B140" s="1" t="s">
        <v>424</v>
      </c>
      <c r="C140" s="1" t="s">
        <v>81</v>
      </c>
      <c r="D140" s="76" t="s">
        <v>342</v>
      </c>
      <c r="E140" s="86" t="s">
        <v>414</v>
      </c>
      <c r="F140" s="11">
        <f>VLOOKUP(B140,'[2]DHG 2023-24'!$B$2:$J$265,9,FALSE)</f>
        <v>9</v>
      </c>
      <c r="G140" s="11">
        <f>VLOOKUP(B140,'[2]DHG 2023-24'!$B$2:$K$265,10,FALSE)</f>
        <v>195</v>
      </c>
      <c r="H140" s="11">
        <f>VLOOKUP(B140,'[2]DHG 2023-24'!$B$2:$AV$265,47,FALSE)</f>
        <v>355.71999999999997</v>
      </c>
      <c r="I140" s="11">
        <f>VLOOKUP(B140,'[2]DHG 2023-24'!$B$2:$AW$265,48,FALSE)</f>
        <v>62.8</v>
      </c>
      <c r="J140" s="11">
        <f>VLOOKUP(B140,'[2]DHG 2023-24'!$B$2:$CO$265,49,FALSE)</f>
        <v>8</v>
      </c>
      <c r="K140" s="11">
        <f>VLOOKUP(B140,'[2]DHG 2023-24'!$B$2:$AK$265,36,FALSE)</f>
        <v>4</v>
      </c>
      <c r="L140" s="12">
        <f>VLOOKUP(B140,'[2]DHG 2023-24'!$B$2:$AY$265,50,FALSE)</f>
        <v>426.52</v>
      </c>
      <c r="M140" s="11">
        <f>VLOOKUP(B140,'[2]DHG 2023-24'!$B$2:$CM$265,90,FALSE)</f>
        <v>350.29999999999995</v>
      </c>
      <c r="N140" s="11">
        <f>VLOOKUP(B140,'[2]DHG 2023-24'!$B$2:$CN$265,91,FALSE)</f>
        <v>71.22</v>
      </c>
      <c r="O140" s="11">
        <f>VLOOKUP(B140,'[2]DHG 2023-24'!$B$2:$CO$265,92,FALSE)</f>
        <v>8</v>
      </c>
      <c r="P140" s="11">
        <f>VLOOKUP(B140,'[2]DHG 2023-24'!$B$2:$CP$265,93,FALSE)</f>
        <v>429.52</v>
      </c>
      <c r="Q140" s="11">
        <f>VLOOKUP(B140,'[1]DHG 2024-25'!$B$2:$J$265,9,FALSE)</f>
        <v>9</v>
      </c>
      <c r="R140" s="11">
        <f>VLOOKUP(B140,'[1]DHG 2024-25'!$B$2:$K$265,10,FALSE)</f>
        <v>211</v>
      </c>
      <c r="S140" s="11">
        <f>VLOOKUP(B140,'[1]DHG 2024-25'!$B$2:$AV$265,47,FALSE)</f>
        <v>368.41</v>
      </c>
      <c r="T140" s="11">
        <f>VLOOKUP(B140,'[1]DHG 2024-25'!$B$2:$AW$265,48,FALSE)</f>
        <v>66.56</v>
      </c>
      <c r="U140" s="11">
        <f>VLOOKUP(B140,'[1]DHG 2024-25'!$B$2:$AX$265,49,FALSE)</f>
        <v>8</v>
      </c>
      <c r="V140" s="11">
        <f>VLOOKUP(B140,'[1]DHG 2024-25'!$B$2:$AL$265,37,FALSE)</f>
        <v>4</v>
      </c>
      <c r="W140" s="33">
        <f>VLOOKUP(B140,'[1]DHG 2024-25'!$B$2:$AY$265,50,FALSE)</f>
        <v>442.97</v>
      </c>
      <c r="X140" s="39">
        <f t="shared" ref="X140:X204" si="8">W140-L140</f>
        <v>16.450000000000045</v>
      </c>
      <c r="Z140" s="41">
        <f t="shared" si="7"/>
        <v>13.450000000000045</v>
      </c>
    </row>
    <row r="141" spans="1:26" ht="20.149999999999999" customHeight="1" x14ac:dyDescent="0.4">
      <c r="A141" s="2">
        <v>93</v>
      </c>
      <c r="B141" s="1" t="s">
        <v>412</v>
      </c>
      <c r="C141" s="1" t="s">
        <v>49</v>
      </c>
      <c r="D141" s="76" t="s">
        <v>413</v>
      </c>
      <c r="E141" s="86" t="s">
        <v>414</v>
      </c>
      <c r="F141" s="11">
        <f>VLOOKUP(B141,'[2]DHG 2023-24'!$B$2:$J$265,9,FALSE)</f>
        <v>54</v>
      </c>
      <c r="G141" s="11">
        <f>VLOOKUP(B141,'[2]DHG 2023-24'!$B$2:$K$265,10,FALSE)</f>
        <v>1712</v>
      </c>
      <c r="H141" s="11">
        <f>VLOOKUP(B141,'[2]DHG 2023-24'!$B$2:$AV$265,47,FALSE)</f>
        <v>2046.7100000000005</v>
      </c>
      <c r="I141" s="11">
        <f>VLOOKUP(B141,'[2]DHG 2023-24'!$B$2:$AW$265,48,FALSE)</f>
        <v>312.10000000000002</v>
      </c>
      <c r="J141" s="11">
        <f>VLOOKUP(B141,'[2]DHG 2023-24'!$B$2:$CO$265,49,FALSE)</f>
        <v>27</v>
      </c>
      <c r="K141" s="11">
        <f>VLOOKUP(B141,'[2]DHG 2023-24'!$B$2:$AK$265,36,FALSE)</f>
        <v>8</v>
      </c>
      <c r="L141" s="12">
        <f>VLOOKUP(B141,'[2]DHG 2023-24'!$B$2:$AY$265,50,FALSE)</f>
        <v>2385.8100000000004</v>
      </c>
      <c r="M141" s="11">
        <f>VLOOKUP(B141,'[2]DHG 2023-24'!$B$2:$CM$265,90,FALSE)</f>
        <v>2080.6500000000005</v>
      </c>
      <c r="N141" s="11">
        <f>VLOOKUP(B141,'[2]DHG 2023-24'!$B$2:$CN$265,91,FALSE)</f>
        <v>361.16</v>
      </c>
      <c r="O141" s="11">
        <f>VLOOKUP(B141,'[2]DHG 2023-24'!$B$2:$CO$265,92,FALSE)</f>
        <v>27</v>
      </c>
      <c r="P141" s="11">
        <f>VLOOKUP(B141,'[2]DHG 2023-24'!$B$2:$CP$265,93,FALSE)</f>
        <v>2468.8100000000004</v>
      </c>
      <c r="Q141" s="11">
        <f>VLOOKUP(B141,'[1]DHG 2024-25'!$B$2:$J$265,9,FALSE)</f>
        <v>54</v>
      </c>
      <c r="R141" s="11">
        <f>VLOOKUP(B141,'[1]DHG 2024-25'!$B$2:$K$265,10,FALSE)</f>
        <v>1693</v>
      </c>
      <c r="S141" s="11">
        <f>VLOOKUP(B141,'[1]DHG 2024-25'!$B$2:$AV$265,47,FALSE)</f>
        <v>2046.3699999999994</v>
      </c>
      <c r="T141" s="11">
        <f>VLOOKUP(B141,'[1]DHG 2024-25'!$B$2:$AW$265,48,FALSE)</f>
        <v>280.04000000000002</v>
      </c>
      <c r="U141" s="11">
        <f>VLOOKUP(B141,'[1]DHG 2024-25'!$B$2:$AX$265,49,FALSE)</f>
        <v>27</v>
      </c>
      <c r="V141" s="11">
        <f>VLOOKUP(B141,'[1]DHG 2024-25'!$B$2:$AL$265,37,FALSE)</f>
        <v>8</v>
      </c>
      <c r="W141" s="33">
        <f>VLOOKUP(B141,'[1]DHG 2024-25'!$B$2:$AY$265,50,FALSE)</f>
        <v>2353.4099999999994</v>
      </c>
      <c r="X141" s="39">
        <f t="shared" si="8"/>
        <v>-32.400000000001</v>
      </c>
      <c r="Z141" s="41">
        <f t="shared" si="7"/>
        <v>-115.400000000001</v>
      </c>
    </row>
    <row r="142" spans="1:26" ht="20.149999999999999" customHeight="1" x14ac:dyDescent="0.4">
      <c r="A142" s="2">
        <v>93</v>
      </c>
      <c r="B142" s="1" t="s">
        <v>474</v>
      </c>
      <c r="C142" s="1" t="s">
        <v>23</v>
      </c>
      <c r="D142" s="76" t="s">
        <v>477</v>
      </c>
      <c r="E142" s="86" t="s">
        <v>414</v>
      </c>
      <c r="F142" s="11">
        <f>VLOOKUP(B142,'[2]DHG 2023-24'!$B$2:$J$265,9,FALSE)</f>
        <v>21</v>
      </c>
      <c r="G142" s="11">
        <f>VLOOKUP(B142,'[2]DHG 2023-24'!$B$2:$K$265,10,FALSE)</f>
        <v>408</v>
      </c>
      <c r="H142" s="11">
        <f>VLOOKUP(B142,'[2]DHG 2023-24'!$B$2:$AV$265,47,FALSE)</f>
        <v>572</v>
      </c>
      <c r="I142" s="11">
        <f>VLOOKUP(B142,'[2]DHG 2023-24'!$B$2:$AW$265,48,FALSE)</f>
        <v>109.57</v>
      </c>
      <c r="J142" s="11">
        <f>VLOOKUP(B142,'[2]DHG 2023-24'!$B$2:$CO$265,49,FALSE)</f>
        <v>12</v>
      </c>
      <c r="K142" s="11">
        <f>VLOOKUP(B142,'[2]DHG 2023-24'!$B$2:$AK$265,36,FALSE)</f>
        <v>2</v>
      </c>
      <c r="L142" s="12">
        <f>VLOOKUP(B142,'[2]DHG 2023-24'!$B$2:$AY$265,50,FALSE)</f>
        <v>693.56999999999994</v>
      </c>
      <c r="M142" s="11">
        <f>VLOOKUP(B142,'[2]DHG 2023-24'!$B$2:$CM$265,90,FALSE)</f>
        <v>580.1</v>
      </c>
      <c r="N142" s="11">
        <f>VLOOKUP(B142,'[2]DHG 2023-24'!$B$2:$CN$265,91,FALSE)</f>
        <v>106.47</v>
      </c>
      <c r="O142" s="11">
        <f>VLOOKUP(B142,'[2]DHG 2023-24'!$B$2:$CO$265,92,FALSE)</f>
        <v>12</v>
      </c>
      <c r="P142" s="11">
        <f>VLOOKUP(B142,'[2]DHG 2023-24'!$B$2:$CP$265,93,FALSE)</f>
        <v>698.56999999999994</v>
      </c>
      <c r="Q142" s="11">
        <f>VLOOKUP(B142,'[1]DHG 2024-25'!$B$2:$J$265,9,FALSE)</f>
        <v>21</v>
      </c>
      <c r="R142" s="11">
        <f>VLOOKUP(B142,'[1]DHG 2024-25'!$B$2:$K$265,10,FALSE)</f>
        <v>402</v>
      </c>
      <c r="S142" s="11">
        <f>VLOOKUP(B142,'[1]DHG 2024-25'!$B$2:$AV$265,47,FALSE)</f>
        <v>564.88</v>
      </c>
      <c r="T142" s="11">
        <f>VLOOKUP(B142,'[1]DHG 2024-25'!$B$2:$AW$265,48,FALSE)</f>
        <v>114.66</v>
      </c>
      <c r="U142" s="11">
        <f>VLOOKUP(B142,'[1]DHG 2024-25'!$B$2:$AX$265,49,FALSE)</f>
        <v>12</v>
      </c>
      <c r="V142" s="11">
        <f>VLOOKUP(B142,'[1]DHG 2024-25'!$B$2:$AL$265,37,FALSE)</f>
        <v>2</v>
      </c>
      <c r="W142" s="33">
        <f>VLOOKUP(B142,'[1]DHG 2024-25'!$B$2:$AY$265,50,FALSE)</f>
        <v>691.54</v>
      </c>
      <c r="X142" s="39">
        <f t="shared" si="8"/>
        <v>-2.0299999999999727</v>
      </c>
      <c r="Z142" s="41">
        <f t="shared" si="7"/>
        <v>-7.0299999999999727</v>
      </c>
    </row>
    <row r="143" spans="1:26" ht="20.149999999999999" customHeight="1" x14ac:dyDescent="0.4">
      <c r="A143" s="2">
        <v>93</v>
      </c>
      <c r="B143" s="1" t="s">
        <v>457</v>
      </c>
      <c r="C143" s="1" t="s">
        <v>23</v>
      </c>
      <c r="D143" s="76" t="s">
        <v>458</v>
      </c>
      <c r="E143" s="86" t="s">
        <v>414</v>
      </c>
      <c r="F143" s="11">
        <f>VLOOKUP(B143,'[2]DHG 2023-24'!$B$2:$J$265,9,FALSE)</f>
        <v>5</v>
      </c>
      <c r="G143" s="11">
        <f>VLOOKUP(B143,'[2]DHG 2023-24'!$B$2:$K$265,10,FALSE)</f>
        <v>118</v>
      </c>
      <c r="H143" s="11">
        <f>VLOOKUP(B143,'[2]DHG 2023-24'!$B$2:$AV$265,47,FALSE)</f>
        <v>179.65</v>
      </c>
      <c r="I143" s="11">
        <f>VLOOKUP(B143,'[2]DHG 2023-24'!$B$2:$AW$265,48,FALSE)</f>
        <v>55.29</v>
      </c>
      <c r="J143" s="11">
        <f>VLOOKUP(B143,'[2]DHG 2023-24'!$B$2:$CO$265,49,FALSE)</f>
        <v>6</v>
      </c>
      <c r="K143" s="11">
        <f>VLOOKUP(B143,'[2]DHG 2023-24'!$B$2:$AK$265,36,FALSE)</f>
        <v>9</v>
      </c>
      <c r="L143" s="12">
        <f>VLOOKUP(B143,'[2]DHG 2023-24'!$B$2:$AY$265,50,FALSE)</f>
        <v>240.94</v>
      </c>
      <c r="M143" s="11">
        <f>VLOOKUP(B143,'[2]DHG 2023-24'!$B$2:$CM$265,90,FALSE)</f>
        <v>186.9</v>
      </c>
      <c r="N143" s="11">
        <f>VLOOKUP(B143,'[2]DHG 2023-24'!$B$2:$CN$265,91,FALSE)</f>
        <v>49.04</v>
      </c>
      <c r="O143" s="11">
        <f>VLOOKUP(B143,'[2]DHG 2023-24'!$B$2:$CO$265,92,FALSE)</f>
        <v>6</v>
      </c>
      <c r="P143" s="11">
        <f>VLOOKUP(B143,'[2]DHG 2023-24'!$B$2:$CP$265,93,FALSE)</f>
        <v>241.94</v>
      </c>
      <c r="Q143" s="11">
        <f>VLOOKUP(B143,'[1]DHG 2024-25'!$B$2:$J$265,9,FALSE)</f>
        <v>5</v>
      </c>
      <c r="R143" s="11">
        <f>VLOOKUP(B143,'[1]DHG 2024-25'!$B$2:$K$265,10,FALSE)</f>
        <v>118</v>
      </c>
      <c r="S143" s="11">
        <f>VLOOKUP(B143,'[1]DHG 2024-25'!$B$2:$AV$265,47,FALSE)</f>
        <v>160.16</v>
      </c>
      <c r="T143" s="11">
        <f>VLOOKUP(B143,'[1]DHG 2024-25'!$B$2:$AW$265,48,FALSE)</f>
        <v>74.78</v>
      </c>
      <c r="U143" s="11">
        <f>VLOOKUP(B143,'[1]DHG 2024-25'!$B$2:$AX$265,49,FALSE)</f>
        <v>6</v>
      </c>
      <c r="V143" s="11">
        <f>VLOOKUP(B143,'[1]DHG 2024-25'!$B$2:$AL$265,37,FALSE)</f>
        <v>9</v>
      </c>
      <c r="W143" s="33">
        <f>VLOOKUP(B143,'[1]DHG 2024-25'!$B$2:$AY$265,50,FALSE)</f>
        <v>240.94</v>
      </c>
      <c r="X143" s="39">
        <f t="shared" si="8"/>
        <v>0</v>
      </c>
      <c r="Z143" s="41">
        <f t="shared" si="7"/>
        <v>-1</v>
      </c>
    </row>
    <row r="144" spans="1:26" ht="20.149999999999999" customHeight="1" x14ac:dyDescent="0.4">
      <c r="A144" s="2">
        <v>93</v>
      </c>
      <c r="B144" s="1" t="s">
        <v>475</v>
      </c>
      <c r="C144" s="1" t="s">
        <v>27</v>
      </c>
      <c r="D144" s="76" t="s">
        <v>476</v>
      </c>
      <c r="E144" s="86" t="s">
        <v>414</v>
      </c>
      <c r="F144" s="11">
        <f>VLOOKUP(B144,'[2]DHG 2023-24'!$B$2:$J$265,9,FALSE)</f>
        <v>19</v>
      </c>
      <c r="G144" s="11">
        <f>VLOOKUP(B144,'[2]DHG 2023-24'!$B$2:$K$265,10,FALSE)</f>
        <v>399</v>
      </c>
      <c r="H144" s="11">
        <f>VLOOKUP(B144,'[2]DHG 2023-24'!$B$2:$AV$265,47,FALSE)</f>
        <v>698.84</v>
      </c>
      <c r="I144" s="11">
        <f>VLOOKUP(B144,'[2]DHG 2023-24'!$B$2:$AW$265,48,FALSE)</f>
        <v>93.41</v>
      </c>
      <c r="J144" s="11">
        <f>VLOOKUP(B144,'[2]DHG 2023-24'!$B$2:$CO$265,49,FALSE)</f>
        <v>1</v>
      </c>
      <c r="K144" s="11">
        <f>VLOOKUP(B144,'[2]DHG 2023-24'!$B$2:$AK$265,36,FALSE)</f>
        <v>0</v>
      </c>
      <c r="L144" s="12">
        <f>VLOOKUP(B144,'[2]DHG 2023-24'!$B$2:$AY$265,50,FALSE)</f>
        <v>793.25</v>
      </c>
      <c r="M144" s="11">
        <f>VLOOKUP(B144,'[2]DHG 2023-24'!$B$2:$CM$265,90,FALSE)</f>
        <v>688</v>
      </c>
      <c r="N144" s="11">
        <f>VLOOKUP(B144,'[2]DHG 2023-24'!$B$2:$CN$265,91,FALSE)</f>
        <v>117.75999999999999</v>
      </c>
      <c r="O144" s="11">
        <f>VLOOKUP(B144,'[2]DHG 2023-24'!$B$2:$CO$265,92,FALSE)</f>
        <v>1</v>
      </c>
      <c r="P144" s="11">
        <f>VLOOKUP(B144,'[2]DHG 2023-24'!$B$2:$CP$265,93,FALSE)</f>
        <v>806.76</v>
      </c>
      <c r="Q144" s="11">
        <f>VLOOKUP(B144,'[1]DHG 2024-25'!$B$2:$J$265,9,FALSE)</f>
        <v>19</v>
      </c>
      <c r="R144" s="11">
        <f>VLOOKUP(B144,'[1]DHG 2024-25'!$B$2:$K$265,10,FALSE)</f>
        <v>429</v>
      </c>
      <c r="S144" s="11">
        <f>VLOOKUP(B144,'[1]DHG 2024-25'!$B$2:$AV$265,47,FALSE)</f>
        <v>739.29</v>
      </c>
      <c r="T144" s="11">
        <f>VLOOKUP(B144,'[1]DHG 2024-25'!$B$2:$AW$265,48,FALSE)</f>
        <v>77.709999999999994</v>
      </c>
      <c r="U144" s="11">
        <f>VLOOKUP(B144,'[1]DHG 2024-25'!$B$2:$AX$265,49,FALSE)</f>
        <v>1</v>
      </c>
      <c r="V144" s="11">
        <f>VLOOKUP(B144,'[1]DHG 2024-25'!$B$2:$AL$265,37,FALSE)</f>
        <v>0</v>
      </c>
      <c r="W144" s="33">
        <f>VLOOKUP(B144,'[1]DHG 2024-25'!$B$2:$AY$265,50,FALSE)</f>
        <v>818</v>
      </c>
      <c r="X144" s="39">
        <f t="shared" si="8"/>
        <v>24.75</v>
      </c>
      <c r="Z144" s="41">
        <f t="shared" si="7"/>
        <v>11.240000000000009</v>
      </c>
    </row>
    <row r="145" spans="1:26" ht="20.149999999999999" customHeight="1" x14ac:dyDescent="0.4">
      <c r="A145" s="2">
        <v>93</v>
      </c>
      <c r="B145" s="1" t="s">
        <v>459</v>
      </c>
      <c r="C145" s="1" t="s">
        <v>27</v>
      </c>
      <c r="D145" s="76" t="s">
        <v>460</v>
      </c>
      <c r="E145" s="86" t="s">
        <v>414</v>
      </c>
      <c r="F145" s="11">
        <f>VLOOKUP(B145,'[2]DHG 2023-24'!$B$2:$J$265,9,FALSE)</f>
        <v>13</v>
      </c>
      <c r="G145" s="11">
        <f>VLOOKUP(B145,'[2]DHG 2023-24'!$B$2:$K$265,10,FALSE)</f>
        <v>268</v>
      </c>
      <c r="H145" s="11">
        <f>VLOOKUP(B145,'[2]DHG 2023-24'!$B$2:$AV$265,47,FALSE)</f>
        <v>440.76</v>
      </c>
      <c r="I145" s="11">
        <f>VLOOKUP(B145,'[2]DHG 2023-24'!$B$2:$AW$265,48,FALSE)</f>
        <v>56.24</v>
      </c>
      <c r="J145" s="11">
        <f>VLOOKUP(B145,'[2]DHG 2023-24'!$B$2:$CO$265,49,FALSE)</f>
        <v>5</v>
      </c>
      <c r="K145" s="11">
        <f>VLOOKUP(B145,'[2]DHG 2023-24'!$B$2:$AK$265,36,FALSE)</f>
        <v>0</v>
      </c>
      <c r="L145" s="12">
        <f>VLOOKUP(B145,'[2]DHG 2023-24'!$B$2:$AY$265,50,FALSE)</f>
        <v>502</v>
      </c>
      <c r="M145" s="11">
        <f>VLOOKUP(B145,'[2]DHG 2023-24'!$B$2:$CM$265,90,FALSE)</f>
        <v>457.4</v>
      </c>
      <c r="N145" s="11">
        <f>VLOOKUP(B145,'[2]DHG 2023-24'!$B$2:$CN$265,91,FALSE)</f>
        <v>62.1</v>
      </c>
      <c r="O145" s="11">
        <f>VLOOKUP(B145,'[2]DHG 2023-24'!$B$2:$CO$265,92,FALSE)</f>
        <v>5</v>
      </c>
      <c r="P145" s="11">
        <f>VLOOKUP(B145,'[2]DHG 2023-24'!$B$2:$CP$265,93,FALSE)</f>
        <v>524.5</v>
      </c>
      <c r="Q145" s="11">
        <f>VLOOKUP(B145,'[1]DHG 2024-25'!$B$2:$J$265,9,FALSE)</f>
        <v>13</v>
      </c>
      <c r="R145" s="11">
        <f>VLOOKUP(B145,'[1]DHG 2024-25'!$B$2:$K$265,10,FALSE)</f>
        <v>273</v>
      </c>
      <c r="S145" s="11">
        <f>VLOOKUP(B145,'[1]DHG 2024-25'!$B$2:$AV$265,47,FALSE)</f>
        <v>464.12</v>
      </c>
      <c r="T145" s="11">
        <f>VLOOKUP(B145,'[1]DHG 2024-25'!$B$2:$AW$265,48,FALSE)</f>
        <v>48.88</v>
      </c>
      <c r="U145" s="11">
        <f>VLOOKUP(B145,'[1]DHG 2024-25'!$B$2:$AX$265,49,FALSE)</f>
        <v>5</v>
      </c>
      <c r="V145" s="11">
        <f>VLOOKUP(B145,'[1]DHG 2024-25'!$B$2:$AL$265,37,FALSE)</f>
        <v>0</v>
      </c>
      <c r="W145" s="33">
        <f>VLOOKUP(B145,'[1]DHG 2024-25'!$B$2:$AY$265,50,FALSE)</f>
        <v>518</v>
      </c>
      <c r="X145" s="39">
        <f t="shared" si="8"/>
        <v>16</v>
      </c>
      <c r="Z145" s="41">
        <f t="shared" si="7"/>
        <v>-6.5</v>
      </c>
    </row>
    <row r="146" spans="1:26" ht="20.149999999999999" customHeight="1" x14ac:dyDescent="0.4">
      <c r="A146" s="2">
        <v>93</v>
      </c>
      <c r="B146" s="1" t="s">
        <v>502</v>
      </c>
      <c r="C146" s="1" t="s">
        <v>23</v>
      </c>
      <c r="D146" s="76" t="s">
        <v>506</v>
      </c>
      <c r="E146" s="86" t="s">
        <v>505</v>
      </c>
      <c r="F146" s="11">
        <f>VLOOKUP(B146,'[2]DHG 2023-24'!$B$2:$J$265,9,FALSE)</f>
        <v>16</v>
      </c>
      <c r="G146" s="11">
        <f>VLOOKUP(B146,'[2]DHG 2023-24'!$B$2:$K$265,10,FALSE)</f>
        <v>449</v>
      </c>
      <c r="H146" s="11">
        <f>VLOOKUP(B146,'[2]DHG 2023-24'!$B$2:$AV$265,47,FALSE)</f>
        <v>539.65</v>
      </c>
      <c r="I146" s="11">
        <f>VLOOKUP(B146,'[2]DHG 2023-24'!$B$2:$AW$265,48,FALSE)</f>
        <v>96.74</v>
      </c>
      <c r="J146" s="11">
        <f>VLOOKUP(B146,'[2]DHG 2023-24'!$B$2:$CO$265,49,FALSE)</f>
        <v>14.5</v>
      </c>
      <c r="K146" s="11">
        <f>VLOOKUP(B146,'[2]DHG 2023-24'!$B$2:$AK$265,36,FALSE)</f>
        <v>6</v>
      </c>
      <c r="L146" s="12">
        <f>VLOOKUP(B146,'[2]DHG 2023-24'!$B$2:$AY$265,50,FALSE)</f>
        <v>650.89</v>
      </c>
      <c r="M146" s="11">
        <f>VLOOKUP(B146,'[2]DHG 2023-24'!$B$2:$CM$265,90,FALSE)</f>
        <v>536.04999999999995</v>
      </c>
      <c r="N146" s="11">
        <f>VLOOKUP(B146,'[2]DHG 2023-24'!$B$2:$CN$265,91,FALSE)</f>
        <v>101.33999999999999</v>
      </c>
      <c r="O146" s="11">
        <f>VLOOKUP(B146,'[2]DHG 2023-24'!$B$2:$CO$265,92,FALSE)</f>
        <v>14.5</v>
      </c>
      <c r="P146" s="11">
        <f>VLOOKUP(B146,'[2]DHG 2023-24'!$B$2:$CP$265,93,FALSE)</f>
        <v>651.89</v>
      </c>
      <c r="Q146" s="11">
        <f>VLOOKUP(B146,'[1]DHG 2024-25'!$B$2:$J$265,9,FALSE)</f>
        <v>16</v>
      </c>
      <c r="R146" s="11">
        <f>VLOOKUP(B146,'[1]DHG 2024-25'!$B$2:$K$265,10,FALSE)</f>
        <v>443</v>
      </c>
      <c r="S146" s="11">
        <f>VLOOKUP(B146,'[1]DHG 2024-25'!$B$2:$AV$265,47,FALSE)</f>
        <v>539.30000000000007</v>
      </c>
      <c r="T146" s="11">
        <f>VLOOKUP(B146,'[1]DHG 2024-25'!$B$2:$AW$265,48,FALSE)</f>
        <v>97.89</v>
      </c>
      <c r="U146" s="11">
        <f>VLOOKUP(B146,'[1]DHG 2024-25'!$B$2:$AX$265,49,FALSE)</f>
        <v>14.5</v>
      </c>
      <c r="V146" s="11">
        <f>VLOOKUP(B146,'[1]DHG 2024-25'!$B$2:$AL$265,37,FALSE)</f>
        <v>6</v>
      </c>
      <c r="W146" s="33">
        <f>VLOOKUP(B146,'[1]DHG 2024-25'!$B$2:$AY$265,50,FALSE)</f>
        <v>651.69000000000005</v>
      </c>
      <c r="X146" s="39">
        <f t="shared" si="8"/>
        <v>0.80000000000006821</v>
      </c>
      <c r="Z146" s="41">
        <f t="shared" si="7"/>
        <v>-0.19999999999993179</v>
      </c>
    </row>
    <row r="147" spans="1:26" ht="20.149999999999999" customHeight="1" x14ac:dyDescent="0.4">
      <c r="A147" s="2">
        <v>93</v>
      </c>
      <c r="B147" s="1" t="s">
        <v>503</v>
      </c>
      <c r="C147" s="1" t="s">
        <v>27</v>
      </c>
      <c r="D147" s="76" t="s">
        <v>504</v>
      </c>
      <c r="E147" s="86" t="s">
        <v>505</v>
      </c>
      <c r="F147" s="11">
        <f>VLOOKUP(B147,'[2]DHG 2023-24'!$B$2:$J$265,9,FALSE)</f>
        <v>23</v>
      </c>
      <c r="G147" s="11">
        <f>VLOOKUP(B147,'[2]DHG 2023-24'!$B$2:$K$265,10,FALSE)</f>
        <v>426</v>
      </c>
      <c r="H147" s="11">
        <f>VLOOKUP(B147,'[2]DHG 2023-24'!$B$2:$AV$265,47,FALSE)</f>
        <v>888.65000000000009</v>
      </c>
      <c r="I147" s="11">
        <f>VLOOKUP(B147,'[2]DHG 2023-24'!$B$2:$AW$265,48,FALSE)</f>
        <v>110.29</v>
      </c>
      <c r="J147" s="11">
        <f>VLOOKUP(B147,'[2]DHG 2023-24'!$B$2:$CO$265,49,FALSE)</f>
        <v>6.5</v>
      </c>
      <c r="K147" s="11">
        <f>VLOOKUP(B147,'[2]DHG 2023-24'!$B$2:$AK$265,36,FALSE)</f>
        <v>0</v>
      </c>
      <c r="L147" s="12">
        <f>VLOOKUP(B147,'[2]DHG 2023-24'!$B$2:$AY$265,50,FALSE)</f>
        <v>1005.44</v>
      </c>
      <c r="M147" s="11">
        <f>VLOOKUP(B147,'[2]DHG 2023-24'!$B$2:$CM$265,90,FALSE)</f>
        <v>869.50000000000011</v>
      </c>
      <c r="N147" s="11">
        <f>VLOOKUP(B147,'[2]DHG 2023-24'!$B$2:$CN$265,91,FALSE)</f>
        <v>141.24</v>
      </c>
      <c r="O147" s="11">
        <f>VLOOKUP(B147,'[2]DHG 2023-24'!$B$2:$CO$265,92,FALSE)</f>
        <v>6.5</v>
      </c>
      <c r="P147" s="11">
        <f>VLOOKUP(B147,'[2]DHG 2023-24'!$B$2:$CP$265,93,FALSE)</f>
        <v>1017.24</v>
      </c>
      <c r="Q147" s="11">
        <f>VLOOKUP(B147,'[1]DHG 2024-25'!$B$2:$J$265,9,FALSE)</f>
        <v>23</v>
      </c>
      <c r="R147" s="11">
        <f>VLOOKUP(B147,'[1]DHG 2024-25'!$B$2:$K$265,10,FALSE)</f>
        <v>426</v>
      </c>
      <c r="S147" s="11">
        <f>VLOOKUP(B147,'[1]DHG 2024-25'!$B$2:$AV$265,47,FALSE)</f>
        <v>896.28</v>
      </c>
      <c r="T147" s="11">
        <f>VLOOKUP(B147,'[1]DHG 2024-25'!$B$2:$AW$265,48,FALSE)</f>
        <v>111.18</v>
      </c>
      <c r="U147" s="11">
        <f>VLOOKUP(B147,'[1]DHG 2024-25'!$B$2:$AX$265,49,FALSE)</f>
        <v>6.5</v>
      </c>
      <c r="V147" s="11">
        <f>VLOOKUP(B147,'[1]DHG 2024-25'!$B$2:$AL$265,37,FALSE)</f>
        <v>0</v>
      </c>
      <c r="W147" s="33">
        <f>VLOOKUP(B147,'[1]DHG 2024-25'!$B$2:$AY$265,50,FALSE)</f>
        <v>1013.96</v>
      </c>
      <c r="X147" s="39">
        <f t="shared" si="8"/>
        <v>8.5199999999999818</v>
      </c>
      <c r="Z147" s="41">
        <f t="shared" si="7"/>
        <v>-3.2799999999999727</v>
      </c>
    </row>
    <row r="148" spans="1:26" ht="20.149999999999999" customHeight="1" x14ac:dyDescent="0.4">
      <c r="A148" s="2">
        <v>93</v>
      </c>
      <c r="B148" s="1" t="s">
        <v>445</v>
      </c>
      <c r="C148" s="1" t="s">
        <v>30</v>
      </c>
      <c r="D148" s="76" t="s">
        <v>232</v>
      </c>
      <c r="E148" s="86" t="s">
        <v>446</v>
      </c>
      <c r="F148" s="11">
        <f>VLOOKUP(B148,'[2]DHG 2023-24'!$B$2:$J$265,9,FALSE)</f>
        <v>34</v>
      </c>
      <c r="G148" s="11">
        <f>VLOOKUP(B148,'[2]DHG 2023-24'!$B$2:$K$265,10,FALSE)</f>
        <v>1065</v>
      </c>
      <c r="H148" s="11">
        <f>VLOOKUP(B148,'[2]DHG 2023-24'!$B$2:$AV$265,47,FALSE)</f>
        <v>1221.42</v>
      </c>
      <c r="I148" s="11">
        <f>VLOOKUP(B148,'[2]DHG 2023-24'!$B$2:$AW$265,48,FALSE)</f>
        <v>156.55000000000001</v>
      </c>
      <c r="J148" s="11">
        <f>VLOOKUP(B148,'[2]DHG 2023-24'!$B$2:$CO$265,49,FALSE)</f>
        <v>14</v>
      </c>
      <c r="K148" s="11">
        <f>VLOOKUP(B148,'[2]DHG 2023-24'!$B$2:$AK$265,36,FALSE)</f>
        <v>0</v>
      </c>
      <c r="L148" s="12">
        <f>VLOOKUP(B148,'[2]DHG 2023-24'!$B$2:$AY$265,50,FALSE)</f>
        <v>1391.97</v>
      </c>
      <c r="M148" s="11">
        <f>VLOOKUP(B148,'[2]DHG 2023-24'!$B$2:$CM$265,90,FALSE)</f>
        <v>1195.0800000000002</v>
      </c>
      <c r="N148" s="11">
        <f>VLOOKUP(B148,'[2]DHG 2023-24'!$B$2:$CN$265,91,FALSE)</f>
        <v>149.62</v>
      </c>
      <c r="O148" s="11">
        <f>VLOOKUP(B148,'[2]DHG 2023-24'!$B$2:$CO$265,92,FALSE)</f>
        <v>16</v>
      </c>
      <c r="P148" s="11">
        <f>VLOOKUP(B148,'[2]DHG 2023-24'!$B$2:$CP$265,93,FALSE)</f>
        <v>1360.7</v>
      </c>
      <c r="Q148" s="11">
        <f>VLOOKUP(B148,'[1]DHG 2024-25'!$B$2:$J$265,9,FALSE)</f>
        <v>32</v>
      </c>
      <c r="R148" s="11">
        <f>VLOOKUP(B148,'[1]DHG 2024-25'!$B$2:$K$265,10,FALSE)</f>
        <v>1001</v>
      </c>
      <c r="S148" s="11">
        <f>VLOOKUP(B148,'[1]DHG 2024-25'!$B$2:$AV$265,47,FALSE)</f>
        <v>1153.2400000000002</v>
      </c>
      <c r="T148" s="11">
        <f>VLOOKUP(B148,'[1]DHG 2024-25'!$B$2:$AW$265,48,FALSE)</f>
        <v>146.63999999999999</v>
      </c>
      <c r="U148" s="11">
        <f>VLOOKUP(B148,'[1]DHG 2024-25'!$B$2:$AX$265,49,FALSE)</f>
        <v>14</v>
      </c>
      <c r="V148" s="11">
        <f>VLOOKUP(B148,'[1]DHG 2024-25'!$B$2:$AL$265,37,FALSE)</f>
        <v>0</v>
      </c>
      <c r="W148" s="33">
        <f>VLOOKUP(B148,'[1]DHG 2024-25'!$B$2:$AY$265,50,FALSE)</f>
        <v>1313.88</v>
      </c>
      <c r="X148" s="39">
        <f t="shared" si="8"/>
        <v>-78.089999999999918</v>
      </c>
      <c r="Z148" s="41">
        <f t="shared" si="7"/>
        <v>-46.819999999999936</v>
      </c>
    </row>
    <row r="149" spans="1:26" ht="20.149999999999999" customHeight="1" x14ac:dyDescent="0.4">
      <c r="A149" s="2">
        <v>93</v>
      </c>
      <c r="B149" s="1" t="s">
        <v>465</v>
      </c>
      <c r="C149" s="1" t="s">
        <v>49</v>
      </c>
      <c r="D149" s="76" t="s">
        <v>466</v>
      </c>
      <c r="E149" s="86" t="s">
        <v>446</v>
      </c>
      <c r="F149" s="11">
        <f>VLOOKUP(B149,'[2]DHG 2023-24'!$B$2:$J$265,9,FALSE)</f>
        <v>32</v>
      </c>
      <c r="G149" s="11">
        <f>VLOOKUP(B149,'[2]DHG 2023-24'!$B$2:$K$265,10,FALSE)</f>
        <v>1000</v>
      </c>
      <c r="H149" s="11">
        <f>VLOOKUP(B149,'[2]DHG 2023-24'!$B$2:$AV$265,47,FALSE)</f>
        <v>1235.7399999999998</v>
      </c>
      <c r="I149" s="11">
        <f>VLOOKUP(B149,'[2]DHG 2023-24'!$B$2:$AW$265,48,FALSE)</f>
        <v>153.36000000000001</v>
      </c>
      <c r="J149" s="11">
        <f>VLOOKUP(B149,'[2]DHG 2023-24'!$B$2:$CO$265,49,FALSE)</f>
        <v>13</v>
      </c>
      <c r="K149" s="11">
        <f>VLOOKUP(B149,'[2]DHG 2023-24'!$B$2:$AK$265,36,FALSE)</f>
        <v>0</v>
      </c>
      <c r="L149" s="12">
        <f>VLOOKUP(B149,'[2]DHG 2023-24'!$B$2:$AY$265,50,FALSE)</f>
        <v>1402.1</v>
      </c>
      <c r="M149" s="11">
        <f>VLOOKUP(B149,'[2]DHG 2023-24'!$B$2:$CM$265,90,FALSE)</f>
        <v>1247.9999999999998</v>
      </c>
      <c r="N149" s="11">
        <f>VLOOKUP(B149,'[2]DHG 2023-24'!$B$2:$CN$265,91,FALSE)</f>
        <v>141.10000000000002</v>
      </c>
      <c r="O149" s="11">
        <f>VLOOKUP(B149,'[2]DHG 2023-24'!$B$2:$CO$265,92,FALSE)</f>
        <v>13</v>
      </c>
      <c r="P149" s="11">
        <f>VLOOKUP(B149,'[2]DHG 2023-24'!$B$2:$CP$265,93,FALSE)</f>
        <v>1402.1</v>
      </c>
      <c r="Q149" s="11">
        <f>VLOOKUP(B149,'[1]DHG 2024-25'!$B$2:$J$265,9,FALSE)</f>
        <v>33</v>
      </c>
      <c r="R149" s="11">
        <f>VLOOKUP(B149,'[1]DHG 2024-25'!$B$2:$K$265,10,FALSE)</f>
        <v>1026</v>
      </c>
      <c r="S149" s="11">
        <f>VLOOKUP(B149,'[1]DHG 2024-25'!$B$2:$AV$265,47,FALSE)</f>
        <v>1247.75</v>
      </c>
      <c r="T149" s="11">
        <f>VLOOKUP(B149,'[1]DHG 2024-25'!$B$2:$AW$265,48,FALSE)</f>
        <v>162.68</v>
      </c>
      <c r="U149" s="11">
        <f>VLOOKUP(B149,'[1]DHG 2024-25'!$B$2:$AX$265,49,FALSE)</f>
        <v>13</v>
      </c>
      <c r="V149" s="11">
        <f>VLOOKUP(B149,'[1]DHG 2024-25'!$B$2:$AL$265,37,FALSE)</f>
        <v>0</v>
      </c>
      <c r="W149" s="33">
        <f>VLOOKUP(B149,'[1]DHG 2024-25'!$B$2:$AY$265,50,FALSE)</f>
        <v>1423.43</v>
      </c>
      <c r="X149" s="39">
        <f t="shared" si="8"/>
        <v>21.330000000000155</v>
      </c>
      <c r="Z149" s="41">
        <f t="shared" si="7"/>
        <v>21.330000000000155</v>
      </c>
    </row>
    <row r="150" spans="1:26" ht="20.149999999999999" customHeight="1" x14ac:dyDescent="0.4">
      <c r="A150" s="2">
        <v>93</v>
      </c>
      <c r="B150" s="1" t="s">
        <v>507</v>
      </c>
      <c r="C150" s="1" t="s">
        <v>49</v>
      </c>
      <c r="D150" s="76" t="s">
        <v>508</v>
      </c>
      <c r="E150" s="86" t="s">
        <v>446</v>
      </c>
      <c r="F150" s="11">
        <f>VLOOKUP(B150,'[2]DHG 2023-24'!$B$2:$J$265,9,FALSE)</f>
        <v>19</v>
      </c>
      <c r="G150" s="11">
        <f>VLOOKUP(B150,'[2]DHG 2023-24'!$B$2:$K$265,10,FALSE)</f>
        <v>665</v>
      </c>
      <c r="H150" s="11">
        <f>VLOOKUP(B150,'[2]DHG 2023-24'!$B$2:$AV$265,47,FALSE)</f>
        <v>780.19</v>
      </c>
      <c r="I150" s="11">
        <f>VLOOKUP(B150,'[2]DHG 2023-24'!$B$2:$AW$265,48,FALSE)</f>
        <v>108.16</v>
      </c>
      <c r="J150" s="11">
        <f>VLOOKUP(B150,'[2]DHG 2023-24'!$B$2:$CO$265,49,FALSE)</f>
        <v>6</v>
      </c>
      <c r="K150" s="11">
        <f>VLOOKUP(B150,'[2]DHG 2023-24'!$B$2:$AK$265,36,FALSE)</f>
        <v>0</v>
      </c>
      <c r="L150" s="12">
        <f>VLOOKUP(B150,'[2]DHG 2023-24'!$B$2:$AY$265,50,FALSE)</f>
        <v>894.35</v>
      </c>
      <c r="M150" s="11">
        <f>VLOOKUP(B150,'[2]DHG 2023-24'!$B$2:$CM$265,90,FALSE)</f>
        <v>803.6</v>
      </c>
      <c r="N150" s="11">
        <f>VLOOKUP(B150,'[2]DHG 2023-24'!$B$2:$CN$265,91,FALSE)</f>
        <v>104.25</v>
      </c>
      <c r="O150" s="11">
        <f>VLOOKUP(B150,'[2]DHG 2023-24'!$B$2:$CO$265,92,FALSE)</f>
        <v>10.5</v>
      </c>
      <c r="P150" s="11">
        <f>VLOOKUP(B150,'[2]DHG 2023-24'!$B$2:$CP$265,93,FALSE)</f>
        <v>918.35</v>
      </c>
      <c r="Q150" s="11">
        <f>VLOOKUP(B150,'[1]DHG 2024-25'!$B$2:$J$265,9,FALSE)</f>
        <v>19</v>
      </c>
      <c r="R150" s="11">
        <f>VLOOKUP(B150,'[1]DHG 2024-25'!$B$2:$K$265,10,FALSE)</f>
        <v>665</v>
      </c>
      <c r="S150" s="11">
        <f>VLOOKUP(B150,'[1]DHG 2024-25'!$B$2:$AV$265,47,FALSE)</f>
        <v>762.42</v>
      </c>
      <c r="T150" s="11">
        <f>VLOOKUP(B150,'[1]DHG 2024-25'!$B$2:$AW$265,48,FALSE)</f>
        <v>128.12</v>
      </c>
      <c r="U150" s="11">
        <f>VLOOKUP(B150,'[1]DHG 2024-25'!$B$2:$AX$265,49,FALSE)</f>
        <v>6</v>
      </c>
      <c r="V150" s="11">
        <f>VLOOKUP(B150,'[1]DHG 2024-25'!$B$2:$AL$265,37,FALSE)</f>
        <v>0</v>
      </c>
      <c r="W150" s="33">
        <f>VLOOKUP(B150,'[1]DHG 2024-25'!$B$2:$AY$265,50,FALSE)</f>
        <v>896.54</v>
      </c>
      <c r="X150" s="39">
        <f t="shared" si="8"/>
        <v>2.1899999999999409</v>
      </c>
      <c r="Z150" s="41">
        <f t="shared" si="7"/>
        <v>-21.810000000000059</v>
      </c>
    </row>
    <row r="151" spans="1:26" ht="20.149999999999999" customHeight="1" x14ac:dyDescent="0.4">
      <c r="A151" s="2">
        <v>93</v>
      </c>
      <c r="B151" s="1" t="s">
        <v>467</v>
      </c>
      <c r="C151" s="1" t="s">
        <v>27</v>
      </c>
      <c r="D151" s="76" t="s">
        <v>468</v>
      </c>
      <c r="E151" s="86" t="s">
        <v>446</v>
      </c>
      <c r="F151" s="11">
        <f>VLOOKUP(B151,'[2]DHG 2023-24'!$B$2:$J$265,9,FALSE)</f>
        <v>6</v>
      </c>
      <c r="G151" s="11">
        <f>VLOOKUP(B151,'[2]DHG 2023-24'!$B$2:$K$265,10,FALSE)</f>
        <v>144</v>
      </c>
      <c r="H151" s="11">
        <f>VLOOKUP(B151,'[2]DHG 2023-24'!$B$2:$AV$265,47,FALSE)</f>
        <v>225.73999999999998</v>
      </c>
      <c r="I151" s="11">
        <f>VLOOKUP(B151,'[2]DHG 2023-24'!$B$2:$AW$265,48,FALSE)</f>
        <v>45.02</v>
      </c>
      <c r="J151" s="11">
        <f>VLOOKUP(B151,'[2]DHG 2023-24'!$B$2:$CO$265,49,FALSE)</f>
        <v>6</v>
      </c>
      <c r="K151" s="11">
        <f>VLOOKUP(B151,'[2]DHG 2023-24'!$B$2:$AK$265,36,FALSE)</f>
        <v>0</v>
      </c>
      <c r="L151" s="12">
        <f>VLOOKUP(B151,'[2]DHG 2023-24'!$B$2:$AY$265,50,FALSE)</f>
        <v>276.76</v>
      </c>
      <c r="M151" s="11">
        <f>VLOOKUP(B151,'[2]DHG 2023-24'!$B$2:$CM$265,90,FALSE)</f>
        <v>221.99999999999997</v>
      </c>
      <c r="N151" s="11">
        <f>VLOOKUP(B151,'[2]DHG 2023-24'!$B$2:$CN$265,91,FALSE)</f>
        <v>48.760000000000005</v>
      </c>
      <c r="O151" s="11">
        <f>VLOOKUP(B151,'[2]DHG 2023-24'!$B$2:$CO$265,92,FALSE)</f>
        <v>6</v>
      </c>
      <c r="P151" s="11">
        <f>VLOOKUP(B151,'[2]DHG 2023-24'!$B$2:$CP$265,93,FALSE)</f>
        <v>276.76</v>
      </c>
      <c r="Q151" s="11">
        <f>VLOOKUP(B151,'[1]DHG 2024-25'!$B$2:$J$265,9,FALSE)</f>
        <v>6</v>
      </c>
      <c r="R151" s="11">
        <f>VLOOKUP(B151,'[1]DHG 2024-25'!$B$2:$K$265,10,FALSE)</f>
        <v>150</v>
      </c>
      <c r="S151" s="11">
        <f>VLOOKUP(B151,'[1]DHG 2024-25'!$B$2:$AV$265,47,FALSE)</f>
        <v>235.77</v>
      </c>
      <c r="T151" s="11">
        <f>VLOOKUP(B151,'[1]DHG 2024-25'!$B$2:$AW$265,48,FALSE)</f>
        <v>43.23</v>
      </c>
      <c r="U151" s="11">
        <f>VLOOKUP(B151,'[1]DHG 2024-25'!$B$2:$AX$265,49,FALSE)</f>
        <v>6</v>
      </c>
      <c r="V151" s="11">
        <f>VLOOKUP(B151,'[1]DHG 2024-25'!$B$2:$AL$265,37,FALSE)</f>
        <v>0</v>
      </c>
      <c r="W151" s="33">
        <f>VLOOKUP(B151,'[1]DHG 2024-25'!$B$2:$AY$265,50,FALSE)</f>
        <v>285</v>
      </c>
      <c r="X151" s="39">
        <f t="shared" si="8"/>
        <v>8.2400000000000091</v>
      </c>
      <c r="Z151" s="41">
        <f t="shared" si="7"/>
        <v>8.2400000000000091</v>
      </c>
    </row>
    <row r="152" spans="1:26" ht="20.149999999999999" customHeight="1" x14ac:dyDescent="0.4">
      <c r="A152" s="2">
        <v>93</v>
      </c>
      <c r="B152" s="1" t="s">
        <v>416</v>
      </c>
      <c r="C152" s="1" t="s">
        <v>30</v>
      </c>
      <c r="D152" s="76" t="s">
        <v>417</v>
      </c>
      <c r="E152" s="86" t="s">
        <v>418</v>
      </c>
      <c r="F152" s="11">
        <f>VLOOKUP(B152,'[2]DHG 2023-24'!$B$2:$J$265,9,FALSE)</f>
        <v>37</v>
      </c>
      <c r="G152" s="11">
        <f>VLOOKUP(B152,'[2]DHG 2023-24'!$B$2:$K$265,10,FALSE)</f>
        <v>1155</v>
      </c>
      <c r="H152" s="11">
        <f>VLOOKUP(B152,'[2]DHG 2023-24'!$B$2:$AV$265,47,FALSE)</f>
        <v>1322.5700000000002</v>
      </c>
      <c r="I152" s="11">
        <f>VLOOKUP(B152,'[2]DHG 2023-24'!$B$2:$AW$265,48,FALSE)</f>
        <v>231.62</v>
      </c>
      <c r="J152" s="11">
        <f>VLOOKUP(B152,'[2]DHG 2023-24'!$B$2:$CO$265,49,FALSE)</f>
        <v>20</v>
      </c>
      <c r="K152" s="11">
        <f>VLOOKUP(B152,'[2]DHG 2023-24'!$B$2:$AK$265,36,FALSE)</f>
        <v>17</v>
      </c>
      <c r="L152" s="12">
        <f>VLOOKUP(B152,'[2]DHG 2023-24'!$B$2:$AY$265,50,FALSE)</f>
        <v>1574.19</v>
      </c>
      <c r="M152" s="11">
        <f>VLOOKUP(B152,'[2]DHG 2023-24'!$B$2:$CM$265,90,FALSE)</f>
        <v>1295.5000000000002</v>
      </c>
      <c r="N152" s="11">
        <f>VLOOKUP(B152,'[2]DHG 2023-24'!$B$2:$CN$265,91,FALSE)</f>
        <v>250.69</v>
      </c>
      <c r="O152" s="11">
        <f>VLOOKUP(B152,'[2]DHG 2023-24'!$B$2:$CO$265,92,FALSE)</f>
        <v>34</v>
      </c>
      <c r="P152" s="11">
        <f>VLOOKUP(B152,'[2]DHG 2023-24'!$B$2:$CP$265,93,FALSE)</f>
        <v>1580.19</v>
      </c>
      <c r="Q152" s="11">
        <f>VLOOKUP(B152,'[1]DHG 2024-25'!$B$2:$J$265,9,FALSE)</f>
        <v>37</v>
      </c>
      <c r="R152" s="11">
        <f>VLOOKUP(B152,'[1]DHG 2024-25'!$B$2:$K$265,10,FALSE)</f>
        <v>1122</v>
      </c>
      <c r="S152" s="11">
        <f>VLOOKUP(B152,'[1]DHG 2024-25'!$B$2:$AV$265,47,FALSE)</f>
        <v>1321.92</v>
      </c>
      <c r="T152" s="11">
        <f>VLOOKUP(B152,'[1]DHG 2024-25'!$B$2:$AW$265,48,FALSE)</f>
        <v>219.72</v>
      </c>
      <c r="U152" s="11">
        <f>VLOOKUP(B152,'[1]DHG 2024-25'!$B$2:$AX$265,49,FALSE)</f>
        <v>20</v>
      </c>
      <c r="V152" s="11">
        <f>VLOOKUP(B152,'[1]DHG 2024-25'!$B$2:$AL$265,37,FALSE)</f>
        <v>17</v>
      </c>
      <c r="W152" s="33">
        <f>VLOOKUP(B152,'[1]DHG 2024-25'!$B$2:$AY$265,50,FALSE)</f>
        <v>1561.64</v>
      </c>
      <c r="X152" s="39">
        <f t="shared" si="8"/>
        <v>-12.549999999999955</v>
      </c>
      <c r="Z152" s="41">
        <f t="shared" si="7"/>
        <v>-18.549999999999955</v>
      </c>
    </row>
    <row r="153" spans="1:26" ht="20.149999999999999" customHeight="1" x14ac:dyDescent="0.4">
      <c r="A153" s="2">
        <v>93</v>
      </c>
      <c r="B153" s="1" t="s">
        <v>425</v>
      </c>
      <c r="C153" s="1" t="s">
        <v>81</v>
      </c>
      <c r="D153" s="76" t="s">
        <v>426</v>
      </c>
      <c r="E153" s="86" t="s">
        <v>418</v>
      </c>
      <c r="F153" s="11">
        <f>VLOOKUP(B153,'[2]DHG 2023-24'!$B$2:$J$265,9,FALSE)</f>
        <v>43</v>
      </c>
      <c r="G153" s="11">
        <f>VLOOKUP(B153,'[2]DHG 2023-24'!$B$2:$K$265,10,FALSE)</f>
        <v>964</v>
      </c>
      <c r="H153" s="11">
        <f>VLOOKUP(B153,'[2]DHG 2023-24'!$B$2:$AV$265,47,FALSE)</f>
        <v>1555.08</v>
      </c>
      <c r="I153" s="11">
        <f>VLOOKUP(B153,'[2]DHG 2023-24'!$B$2:$AW$265,48,FALSE)</f>
        <v>294.61</v>
      </c>
      <c r="J153" s="11">
        <f>VLOOKUP(B153,'[2]DHG 2023-24'!$B$2:$CO$265,49,FALSE)</f>
        <v>23</v>
      </c>
      <c r="K153" s="11">
        <f>VLOOKUP(B153,'[2]DHG 2023-24'!$B$2:$AK$265,36,FALSE)</f>
        <v>19</v>
      </c>
      <c r="L153" s="12">
        <f>VLOOKUP(B153,'[2]DHG 2023-24'!$B$2:$AY$265,50,FALSE)</f>
        <v>1872.69</v>
      </c>
      <c r="M153" s="11">
        <f>VLOOKUP(B153,'[2]DHG 2023-24'!$B$2:$CM$265,90,FALSE)</f>
        <v>1544.3999999999999</v>
      </c>
      <c r="N153" s="11">
        <f>VLOOKUP(B153,'[2]DHG 2023-24'!$B$2:$CN$265,91,FALSE)</f>
        <v>353.86</v>
      </c>
      <c r="O153" s="11">
        <f>VLOOKUP(B153,'[2]DHG 2023-24'!$B$2:$CO$265,92,FALSE)</f>
        <v>23</v>
      </c>
      <c r="P153" s="11">
        <f>VLOOKUP(B153,'[2]DHG 2023-24'!$B$2:$CP$265,93,FALSE)</f>
        <v>1921.26</v>
      </c>
      <c r="Q153" s="11">
        <f>VLOOKUP(B153,'[1]DHG 2024-25'!$B$2:$J$265,9,FALSE)</f>
        <v>43</v>
      </c>
      <c r="R153" s="11">
        <f>VLOOKUP(B153,'[1]DHG 2024-25'!$B$2:$K$265,10,FALSE)</f>
        <v>975</v>
      </c>
      <c r="S153" s="11">
        <f>VLOOKUP(B153,'[1]DHG 2024-25'!$B$2:$AV$265,47,FALSE)</f>
        <v>1641.0700000000002</v>
      </c>
      <c r="T153" s="11">
        <f>VLOOKUP(B153,'[1]DHG 2024-25'!$B$2:$AW$265,48,FALSE)</f>
        <v>279.86</v>
      </c>
      <c r="U153" s="11">
        <f>VLOOKUP(B153,'[1]DHG 2024-25'!$B$2:$AX$265,49,FALSE)</f>
        <v>23</v>
      </c>
      <c r="V153" s="11">
        <f>VLOOKUP(B153,'[1]DHG 2024-25'!$B$2:$AL$265,37,FALSE)</f>
        <v>19</v>
      </c>
      <c r="W153" s="33">
        <f>VLOOKUP(B153,'[1]DHG 2024-25'!$B$2:$AY$265,50,FALSE)</f>
        <v>1943.9300000000003</v>
      </c>
      <c r="X153" s="39">
        <f t="shared" si="8"/>
        <v>71.240000000000236</v>
      </c>
      <c r="Z153" s="41">
        <f t="shared" si="7"/>
        <v>22.6700000000003</v>
      </c>
    </row>
    <row r="154" spans="1:26" ht="20.149999999999999" customHeight="1" x14ac:dyDescent="0.4">
      <c r="A154" s="2">
        <v>93</v>
      </c>
      <c r="B154" s="1" t="s">
        <v>524</v>
      </c>
      <c r="C154" s="1" t="s">
        <v>30</v>
      </c>
      <c r="D154" s="76" t="s">
        <v>337</v>
      </c>
      <c r="E154" s="86" t="s">
        <v>525</v>
      </c>
      <c r="F154" s="11">
        <f>VLOOKUP(B154,'[2]DHG 2023-24'!$B$2:$J$265,9,FALSE)</f>
        <v>27</v>
      </c>
      <c r="G154" s="11">
        <f>VLOOKUP(B154,'[2]DHG 2023-24'!$B$2:$K$265,10,FALSE)</f>
        <v>890</v>
      </c>
      <c r="H154" s="11">
        <f>VLOOKUP(B154,'[2]DHG 2023-24'!$B$2:$AV$265,47,FALSE)</f>
        <v>1025.79</v>
      </c>
      <c r="I154" s="11">
        <f>VLOOKUP(B154,'[2]DHG 2023-24'!$B$2:$AW$265,48,FALSE)</f>
        <v>114.44</v>
      </c>
      <c r="J154" s="11">
        <f>VLOOKUP(B154,'[2]DHG 2023-24'!$B$2:$CO$265,49,FALSE)</f>
        <v>18</v>
      </c>
      <c r="K154" s="11">
        <f>VLOOKUP(B154,'[2]DHG 2023-24'!$B$2:$AK$265,36,FALSE)</f>
        <v>29</v>
      </c>
      <c r="L154" s="12">
        <f>VLOOKUP(B154,'[2]DHG 2023-24'!$B$2:$AY$265,50,FALSE)</f>
        <v>1158.23</v>
      </c>
      <c r="M154" s="11">
        <f>VLOOKUP(B154,'[2]DHG 2023-24'!$B$2:$CM$265,90,FALSE)</f>
        <v>1070.3999999999999</v>
      </c>
      <c r="N154" s="11">
        <f>VLOOKUP(B154,'[2]DHG 2023-24'!$B$2:$CN$265,91,FALSE)</f>
        <v>134.19999999999999</v>
      </c>
      <c r="O154" s="11">
        <f>VLOOKUP(B154,'[2]DHG 2023-24'!$B$2:$CO$265,92,FALSE)</f>
        <v>21</v>
      </c>
      <c r="P154" s="11">
        <f>VLOOKUP(B154,'[2]DHG 2023-24'!$B$2:$CP$265,93,FALSE)</f>
        <v>1225.5999999999999</v>
      </c>
      <c r="Q154" s="11">
        <f>VLOOKUP(B154,'[1]DHG 2024-25'!$B$2:$J$265,9,FALSE)</f>
        <v>29</v>
      </c>
      <c r="R154" s="11">
        <f>VLOOKUP(B154,'[1]DHG 2024-25'!$B$2:$K$265,10,FALSE)</f>
        <v>955</v>
      </c>
      <c r="S154" s="11">
        <f>VLOOKUP(B154,'[1]DHG 2024-25'!$B$2:$AV$265,47,FALSE)</f>
        <v>1103.76</v>
      </c>
      <c r="T154" s="11">
        <f>VLOOKUP(B154,'[1]DHG 2024-25'!$B$2:$AW$265,48,FALSE)</f>
        <v>120.95</v>
      </c>
      <c r="U154" s="11">
        <f>VLOOKUP(B154,'[1]DHG 2024-25'!$B$2:$AX$265,49,FALSE)</f>
        <v>18</v>
      </c>
      <c r="V154" s="11">
        <f>VLOOKUP(B154,'[1]DHG 2024-25'!$B$2:$AL$265,37,FALSE)</f>
        <v>29</v>
      </c>
      <c r="W154" s="33">
        <f>VLOOKUP(B154,'[1]DHG 2024-25'!$B$2:$AY$265,50,FALSE)</f>
        <v>1242.71</v>
      </c>
      <c r="X154" s="39">
        <f t="shared" si="8"/>
        <v>84.480000000000018</v>
      </c>
      <c r="Z154" s="41">
        <f t="shared" si="7"/>
        <v>17.110000000000127</v>
      </c>
    </row>
    <row r="155" spans="1:26" ht="20.149999999999999" customHeight="1" x14ac:dyDescent="0.4">
      <c r="A155" s="2">
        <v>93</v>
      </c>
      <c r="B155" s="1" t="s">
        <v>537</v>
      </c>
      <c r="C155" s="1" t="s">
        <v>55</v>
      </c>
      <c r="D155" s="76" t="s">
        <v>538</v>
      </c>
      <c r="E155" s="86" t="s">
        <v>525</v>
      </c>
      <c r="F155" s="11">
        <f>VLOOKUP(B155,'[2]DHG 2023-24'!$B$2:$J$265,9,FALSE)</f>
        <v>29</v>
      </c>
      <c r="G155" s="11">
        <f>VLOOKUP(B155,'[2]DHG 2023-24'!$B$2:$K$265,10,FALSE)</f>
        <v>702</v>
      </c>
      <c r="H155" s="11">
        <f>VLOOKUP(B155,'[2]DHG 2023-24'!$B$2:$AV$265,47,FALSE)</f>
        <v>1055.3799999999999</v>
      </c>
      <c r="I155" s="11">
        <f>VLOOKUP(B155,'[2]DHG 2023-24'!$B$2:$AW$265,48,FALSE)</f>
        <v>179.7</v>
      </c>
      <c r="J155" s="11">
        <f>VLOOKUP(B155,'[2]DHG 2023-24'!$B$2:$CO$265,49,FALSE)</f>
        <v>16</v>
      </c>
      <c r="K155" s="11">
        <f>VLOOKUP(B155,'[2]DHG 2023-24'!$B$2:$AK$265,36,FALSE)</f>
        <v>24</v>
      </c>
      <c r="L155" s="12">
        <f>VLOOKUP(B155,'[2]DHG 2023-24'!$B$2:$AY$265,50,FALSE)</f>
        <v>1251.08</v>
      </c>
      <c r="M155" s="11">
        <f>VLOOKUP(B155,'[2]DHG 2023-24'!$B$2:$CM$265,90,FALSE)</f>
        <v>1017.9999999999999</v>
      </c>
      <c r="N155" s="11">
        <f>VLOOKUP(B155,'[2]DHG 2023-24'!$B$2:$CN$265,91,FALSE)</f>
        <v>223.07999999999998</v>
      </c>
      <c r="O155" s="11">
        <f>VLOOKUP(B155,'[2]DHG 2023-24'!$B$2:$CO$265,92,FALSE)</f>
        <v>16</v>
      </c>
      <c r="P155" s="11">
        <f>VLOOKUP(B155,'[2]DHG 2023-24'!$B$2:$CP$265,93,FALSE)</f>
        <v>1257.08</v>
      </c>
      <c r="Q155" s="11">
        <f>VLOOKUP(B155,'[1]DHG 2024-25'!$B$2:$J$265,9,FALSE)</f>
        <v>28</v>
      </c>
      <c r="R155" s="11">
        <f>VLOOKUP(B155,'[1]DHG 2024-25'!$B$2:$K$265,10,FALSE)</f>
        <v>682</v>
      </c>
      <c r="S155" s="11">
        <f>VLOOKUP(B155,'[1]DHG 2024-25'!$B$2:$AV$265,47,FALSE)</f>
        <v>1065.19</v>
      </c>
      <c r="T155" s="11">
        <f>VLOOKUP(B155,'[1]DHG 2024-25'!$B$2:$AW$265,48,FALSE)</f>
        <v>181.35</v>
      </c>
      <c r="U155" s="11">
        <f>VLOOKUP(B155,'[1]DHG 2024-25'!$B$2:$AX$265,49,FALSE)</f>
        <v>16</v>
      </c>
      <c r="V155" s="11">
        <f>VLOOKUP(B155,'[1]DHG 2024-25'!$B$2:$AL$265,37,FALSE)</f>
        <v>24</v>
      </c>
      <c r="W155" s="33">
        <f>VLOOKUP(B155,'[1]DHG 2024-25'!$B$2:$AY$265,50,FALSE)</f>
        <v>1262.54</v>
      </c>
      <c r="X155" s="39">
        <f t="shared" si="8"/>
        <v>11.460000000000036</v>
      </c>
      <c r="Z155" s="41">
        <f t="shared" si="7"/>
        <v>5.4600000000000364</v>
      </c>
    </row>
    <row r="156" spans="1:26" ht="20.149999999999999" customHeight="1" x14ac:dyDescent="0.4">
      <c r="A156" s="2">
        <v>93</v>
      </c>
      <c r="B156" s="1" t="s">
        <v>582</v>
      </c>
      <c r="C156" s="1" t="s">
        <v>49</v>
      </c>
      <c r="D156" s="76" t="s">
        <v>585</v>
      </c>
      <c r="E156" s="86" t="s">
        <v>525</v>
      </c>
      <c r="F156" s="11">
        <f>VLOOKUP(B156,'[2]DHG 2023-24'!$B$2:$J$265,9,FALSE)</f>
        <v>12</v>
      </c>
      <c r="G156" s="11">
        <f>VLOOKUP(B156,'[2]DHG 2023-24'!$B$2:$K$265,10,FALSE)</f>
        <v>356</v>
      </c>
      <c r="H156" s="11">
        <f>VLOOKUP(B156,'[2]DHG 2023-24'!$B$2:$AV$265,47,FALSE)</f>
        <v>447.74</v>
      </c>
      <c r="I156" s="11">
        <f>VLOOKUP(B156,'[2]DHG 2023-24'!$B$2:$AW$265,48,FALSE)</f>
        <v>72.989999999999995</v>
      </c>
      <c r="J156" s="11">
        <f>VLOOKUP(B156,'[2]DHG 2023-24'!$B$2:$CO$265,49,FALSE)</f>
        <v>10</v>
      </c>
      <c r="K156" s="11">
        <f>VLOOKUP(B156,'[2]DHG 2023-24'!$B$2:$AK$265,36,FALSE)</f>
        <v>12</v>
      </c>
      <c r="L156" s="12">
        <f>VLOOKUP(B156,'[2]DHG 2023-24'!$B$2:$AY$265,50,FALSE)</f>
        <v>530.73</v>
      </c>
      <c r="M156" s="11">
        <f>VLOOKUP(B156,'[2]DHG 2023-24'!$B$2:$CM$265,90,FALSE)</f>
        <v>445.5</v>
      </c>
      <c r="N156" s="11">
        <f>VLOOKUP(B156,'[2]DHG 2023-24'!$B$2:$CN$265,91,FALSE)</f>
        <v>76.22999999999999</v>
      </c>
      <c r="O156" s="11">
        <f>VLOOKUP(B156,'[2]DHG 2023-24'!$B$2:$CO$265,92,FALSE)</f>
        <v>11</v>
      </c>
      <c r="P156" s="11">
        <f>VLOOKUP(B156,'[2]DHG 2023-24'!$B$2:$CP$265,93,FALSE)</f>
        <v>532.73</v>
      </c>
      <c r="Q156" s="11">
        <f>VLOOKUP(B156,'[1]DHG 2024-25'!$B$2:$J$265,9,FALSE)</f>
        <v>12</v>
      </c>
      <c r="R156" s="11">
        <f>VLOOKUP(B156,'[1]DHG 2024-25'!$B$2:$K$265,10,FALSE)</f>
        <v>356</v>
      </c>
      <c r="S156" s="11">
        <f>VLOOKUP(B156,'[1]DHG 2024-25'!$B$2:$AV$265,47,FALSE)</f>
        <v>444.11999999999995</v>
      </c>
      <c r="T156" s="11">
        <f>VLOOKUP(B156,'[1]DHG 2024-25'!$B$2:$AW$265,48,FALSE)</f>
        <v>73.94</v>
      </c>
      <c r="U156" s="11">
        <f>VLOOKUP(B156,'[1]DHG 2024-25'!$B$2:$AX$265,49,FALSE)</f>
        <v>10</v>
      </c>
      <c r="V156" s="11">
        <f>VLOOKUP(B156,'[1]DHG 2024-25'!$B$2:$AL$265,37,FALSE)</f>
        <v>12</v>
      </c>
      <c r="W156" s="33">
        <f>VLOOKUP(B156,'[1]DHG 2024-25'!$B$2:$AY$265,50,FALSE)</f>
        <v>528.05999999999995</v>
      </c>
      <c r="X156" s="39">
        <f t="shared" si="8"/>
        <v>-2.6700000000000728</v>
      </c>
      <c r="Z156" s="41">
        <f t="shared" si="7"/>
        <v>-4.6700000000000728</v>
      </c>
    </row>
    <row r="157" spans="1:26" ht="20.149999999999999" customHeight="1" x14ac:dyDescent="0.4">
      <c r="A157" s="2">
        <v>93</v>
      </c>
      <c r="B157" s="1" t="s">
        <v>583</v>
      </c>
      <c r="C157" s="1" t="s">
        <v>27</v>
      </c>
      <c r="D157" s="76" t="s">
        <v>584</v>
      </c>
      <c r="E157" s="86" t="s">
        <v>525</v>
      </c>
      <c r="F157" s="11">
        <f>VLOOKUP(B157,'[2]DHG 2023-24'!$B$2:$J$265,9,FALSE)</f>
        <v>17</v>
      </c>
      <c r="G157" s="11">
        <f>VLOOKUP(B157,'[2]DHG 2023-24'!$B$2:$K$265,10,FALSE)</f>
        <v>423</v>
      </c>
      <c r="H157" s="11">
        <f>VLOOKUP(B157,'[2]DHG 2023-24'!$B$2:$AV$265,47,FALSE)</f>
        <v>690.57999999999993</v>
      </c>
      <c r="I157" s="11">
        <f>VLOOKUP(B157,'[2]DHG 2023-24'!$B$2:$AW$265,48,FALSE)</f>
        <v>97.96</v>
      </c>
      <c r="J157" s="11">
        <f>VLOOKUP(B157,'[2]DHG 2023-24'!$B$2:$CO$265,49,FALSE)</f>
        <v>9</v>
      </c>
      <c r="K157" s="11">
        <f>VLOOKUP(B157,'[2]DHG 2023-24'!$B$2:$AK$265,36,FALSE)</f>
        <v>0</v>
      </c>
      <c r="L157" s="12">
        <f>VLOOKUP(B157,'[2]DHG 2023-24'!$B$2:$AY$265,50,FALSE)</f>
        <v>797.54</v>
      </c>
      <c r="M157" s="11">
        <f>VLOOKUP(B157,'[2]DHG 2023-24'!$B$2:$CM$265,90,FALSE)</f>
        <v>676.99999999999989</v>
      </c>
      <c r="N157" s="11">
        <f>VLOOKUP(B157,'[2]DHG 2023-24'!$B$2:$CN$265,91,FALSE)</f>
        <v>114.53999999999999</v>
      </c>
      <c r="O157" s="11">
        <f>VLOOKUP(B157,'[2]DHG 2023-24'!$B$2:$CO$265,92,FALSE)</f>
        <v>8</v>
      </c>
      <c r="P157" s="11">
        <f>VLOOKUP(B157,'[2]DHG 2023-24'!$B$2:$CP$265,93,FALSE)</f>
        <v>799.54</v>
      </c>
      <c r="Q157" s="11">
        <f>VLOOKUP(B157,'[1]DHG 2024-25'!$B$2:$J$265,9,FALSE)</f>
        <v>18</v>
      </c>
      <c r="R157" s="11">
        <f>VLOOKUP(B157,'[1]DHG 2024-25'!$B$2:$K$265,10,FALSE)</f>
        <v>426</v>
      </c>
      <c r="S157" s="11">
        <f>VLOOKUP(B157,'[1]DHG 2024-25'!$B$2:$AV$265,47,FALSE)</f>
        <v>710.05000000000007</v>
      </c>
      <c r="T157" s="11">
        <f>VLOOKUP(B157,'[1]DHG 2024-25'!$B$2:$AW$265,48,FALSE)</f>
        <v>86.9</v>
      </c>
      <c r="U157" s="11">
        <f>VLOOKUP(B157,'[1]DHG 2024-25'!$B$2:$AX$265,49,FALSE)</f>
        <v>9</v>
      </c>
      <c r="V157" s="11">
        <f>VLOOKUP(B157,'[1]DHG 2024-25'!$B$2:$AL$265,37,FALSE)</f>
        <v>0</v>
      </c>
      <c r="W157" s="33">
        <f>VLOOKUP(B157,'[1]DHG 2024-25'!$B$2:$AY$265,50,FALSE)</f>
        <v>805.95</v>
      </c>
      <c r="X157" s="39">
        <f t="shared" si="8"/>
        <v>8.4100000000000819</v>
      </c>
      <c r="Z157" s="41">
        <f t="shared" si="7"/>
        <v>6.4100000000000819</v>
      </c>
    </row>
    <row r="158" spans="1:26" ht="20.149999999999999" customHeight="1" x14ac:dyDescent="0.4">
      <c r="A158" s="2">
        <v>93</v>
      </c>
      <c r="B158" s="19" t="s">
        <v>620</v>
      </c>
      <c r="C158" s="19" t="s">
        <v>49</v>
      </c>
      <c r="D158" s="77" t="s">
        <v>618</v>
      </c>
      <c r="E158" s="30" t="s">
        <v>619</v>
      </c>
      <c r="F158" s="11">
        <f>VLOOKUP(B158,'[2]DHG 2023-24'!$B$2:$J$265,9,FALSE)</f>
        <v>18</v>
      </c>
      <c r="G158" s="11">
        <f>VLOOKUP(B158,'[2]DHG 2023-24'!$B$2:$K$265,10,FALSE)</f>
        <v>619</v>
      </c>
      <c r="H158" s="11">
        <f>VLOOKUP(B158,'[2]DHG 2023-24'!$B$2:$AV$265,47,FALSE)</f>
        <v>586.95000000000005</v>
      </c>
      <c r="I158" s="11">
        <f>VLOOKUP(B158,'[2]DHG 2023-24'!$B$2:$AW$265,48,FALSE)</f>
        <v>120.5</v>
      </c>
      <c r="J158" s="11">
        <f>VLOOKUP(B158,'[2]DHG 2023-24'!$B$2:$CO$265,49,FALSE)</f>
        <v>8</v>
      </c>
      <c r="K158" s="11">
        <f>VLOOKUP(B158,'[2]DHG 2023-24'!$B$2:$AK$265,36,FALSE)</f>
        <v>10</v>
      </c>
      <c r="L158" s="12">
        <f>VLOOKUP(B158,'[2]DHG 2023-24'!$B$2:$AY$265,50,FALSE)</f>
        <v>715.45</v>
      </c>
      <c r="M158" s="11">
        <f>VLOOKUP(B158,'[2]DHG 2023-24'!$B$2:$CM$265,90,FALSE)</f>
        <v>598.1</v>
      </c>
      <c r="N158" s="11">
        <f>VLOOKUP(B158,'[2]DHG 2023-24'!$B$2:$CN$265,91,FALSE)</f>
        <v>116.35</v>
      </c>
      <c r="O158" s="11">
        <f>VLOOKUP(B158,'[2]DHG 2023-24'!$B$2:$CO$265,92,FALSE)</f>
        <v>10</v>
      </c>
      <c r="P158" s="11">
        <f>VLOOKUP(B158,'[2]DHG 2023-24'!$B$2:$CP$265,93,FALSE)</f>
        <v>724.45</v>
      </c>
      <c r="Q158" s="11">
        <f>VLOOKUP(B158,'[1]DHG 2024-25'!$B$2:$J$265,9,FALSE)</f>
        <v>17</v>
      </c>
      <c r="R158" s="11">
        <f>VLOOKUP(B158,'[1]DHG 2024-25'!$B$2:$K$265,10,FALSE)</f>
        <v>567</v>
      </c>
      <c r="S158" s="11">
        <f>VLOOKUP(B158,'[1]DHG 2024-25'!$B$2:$AV$265,47,FALSE)</f>
        <v>552.98</v>
      </c>
      <c r="T158" s="11">
        <f>VLOOKUP(B158,'[1]DHG 2024-25'!$B$2:$AW$265,48,FALSE)</f>
        <v>114.02</v>
      </c>
      <c r="U158" s="11">
        <f>VLOOKUP(B158,'[1]DHG 2024-25'!$B$2:$AX$265,49,FALSE)</f>
        <v>10</v>
      </c>
      <c r="V158" s="11">
        <f>VLOOKUP(B158,'[1]DHG 2024-25'!$B$2:$AL$265,37,FALSE)</f>
        <v>10</v>
      </c>
      <c r="W158" s="33">
        <f>VLOOKUP(B158,'[1]DHG 2024-25'!$B$2:$AY$265,50,FALSE)</f>
        <v>677</v>
      </c>
      <c r="X158" s="39">
        <f t="shared" si="8"/>
        <v>-38.450000000000045</v>
      </c>
      <c r="Z158" s="41">
        <f t="shared" si="7"/>
        <v>-47.450000000000045</v>
      </c>
    </row>
    <row r="159" spans="1:26" ht="20.149999999999999" customHeight="1" x14ac:dyDescent="0.4">
      <c r="A159" s="2">
        <v>93</v>
      </c>
      <c r="B159" s="1" t="s">
        <v>495</v>
      </c>
      <c r="C159" s="1" t="s">
        <v>23</v>
      </c>
      <c r="D159" s="76" t="s">
        <v>499</v>
      </c>
      <c r="E159" s="86" t="s">
        <v>498</v>
      </c>
      <c r="F159" s="11">
        <f>VLOOKUP(B159,'[2]DHG 2023-24'!$B$2:$J$265,9,FALSE)</f>
        <v>8</v>
      </c>
      <c r="G159" s="11">
        <f>VLOOKUP(B159,'[2]DHG 2023-24'!$B$2:$K$265,10,FALSE)</f>
        <v>230</v>
      </c>
      <c r="H159" s="11">
        <f>VLOOKUP(B159,'[2]DHG 2023-24'!$B$2:$AV$265,47,FALSE)</f>
        <v>323.70999999999998</v>
      </c>
      <c r="I159" s="11">
        <f>VLOOKUP(B159,'[2]DHG 2023-24'!$B$2:$AW$265,48,FALSE)</f>
        <v>27.41</v>
      </c>
      <c r="J159" s="11">
        <f>VLOOKUP(B159,'[2]DHG 2023-24'!$B$2:$CO$265,49,FALSE)</f>
        <v>5</v>
      </c>
      <c r="K159" s="11">
        <f>VLOOKUP(B159,'[2]DHG 2023-24'!$B$2:$AK$265,36,FALSE)</f>
        <v>11</v>
      </c>
      <c r="L159" s="12">
        <f>VLOOKUP(B159,'[2]DHG 2023-24'!$B$2:$AY$265,50,FALSE)</f>
        <v>356.12</v>
      </c>
      <c r="M159" s="11">
        <f>VLOOKUP(B159,'[2]DHG 2023-24'!$B$2:$CM$265,90,FALSE)</f>
        <v>312.7</v>
      </c>
      <c r="N159" s="11">
        <f>VLOOKUP(B159,'[2]DHG 2023-24'!$B$2:$CN$265,91,FALSE)</f>
        <v>37.92</v>
      </c>
      <c r="O159" s="11">
        <f>VLOOKUP(B159,'[2]DHG 2023-24'!$B$2:$CO$265,92,FALSE)</f>
        <v>5.5</v>
      </c>
      <c r="P159" s="11">
        <f>VLOOKUP(B159,'[2]DHG 2023-24'!$B$2:$CP$265,93,FALSE)</f>
        <v>356.12</v>
      </c>
      <c r="Q159" s="11">
        <f>VLOOKUP(B159,'[1]DHG 2024-25'!$B$2:$J$265,9,FALSE)</f>
        <v>8</v>
      </c>
      <c r="R159" s="11">
        <f>VLOOKUP(B159,'[1]DHG 2024-25'!$B$2:$K$265,10,FALSE)</f>
        <v>226</v>
      </c>
      <c r="S159" s="11">
        <f>VLOOKUP(B159,'[1]DHG 2024-25'!$B$2:$AV$265,47,FALSE)</f>
        <v>316.69</v>
      </c>
      <c r="T159" s="11">
        <f>VLOOKUP(B159,'[1]DHG 2024-25'!$B$2:$AW$265,48,FALSE)</f>
        <v>27.29</v>
      </c>
      <c r="U159" s="11">
        <f>VLOOKUP(B159,'[1]DHG 2024-25'!$B$2:$AX$265,49,FALSE)</f>
        <v>5</v>
      </c>
      <c r="V159" s="11">
        <f>VLOOKUP(B159,'[1]DHG 2024-25'!$B$2:$AL$265,37,FALSE)</f>
        <v>11</v>
      </c>
      <c r="W159" s="33">
        <f>VLOOKUP(B159,'[1]DHG 2024-25'!$B$2:$AY$265,50,FALSE)</f>
        <v>348.98</v>
      </c>
      <c r="X159" s="39">
        <f t="shared" si="8"/>
        <v>-7.1399999999999864</v>
      </c>
      <c r="Z159" s="41">
        <f t="shared" si="7"/>
        <v>-7.1399999999999864</v>
      </c>
    </row>
    <row r="160" spans="1:26" ht="20.149999999999999" customHeight="1" x14ac:dyDescent="0.4">
      <c r="A160" s="2">
        <v>93</v>
      </c>
      <c r="B160" s="1" t="s">
        <v>496</v>
      </c>
      <c r="C160" s="1" t="s">
        <v>27</v>
      </c>
      <c r="D160" s="76" t="s">
        <v>497</v>
      </c>
      <c r="E160" s="86" t="s">
        <v>498</v>
      </c>
      <c r="F160" s="11">
        <f>VLOOKUP(B160,'[2]DHG 2023-24'!$B$2:$J$265,9,FALSE)</f>
        <v>15</v>
      </c>
      <c r="G160" s="11">
        <f>VLOOKUP(B160,'[2]DHG 2023-24'!$B$2:$K$265,10,FALSE)</f>
        <v>384</v>
      </c>
      <c r="H160" s="11">
        <f>VLOOKUP(B160,'[2]DHG 2023-24'!$B$2:$AV$265,47,FALSE)</f>
        <v>615.23</v>
      </c>
      <c r="I160" s="11">
        <f>VLOOKUP(B160,'[2]DHG 2023-24'!$B$2:$AW$265,48,FALSE)</f>
        <v>62.25</v>
      </c>
      <c r="J160" s="11">
        <f>VLOOKUP(B160,'[2]DHG 2023-24'!$B$2:$CO$265,49,FALSE)</f>
        <v>11</v>
      </c>
      <c r="K160" s="11">
        <f>VLOOKUP(B160,'[2]DHG 2023-24'!$B$2:$AK$265,36,FALSE)</f>
        <v>0</v>
      </c>
      <c r="L160" s="12">
        <f>VLOOKUP(B160,'[2]DHG 2023-24'!$B$2:$AY$265,50,FALSE)</f>
        <v>688.48</v>
      </c>
      <c r="M160" s="11">
        <f>VLOOKUP(B160,'[2]DHG 2023-24'!$B$2:$CM$265,90,FALSE)</f>
        <v>597</v>
      </c>
      <c r="N160" s="11">
        <f>VLOOKUP(B160,'[2]DHG 2023-24'!$B$2:$CN$265,91,FALSE)</f>
        <v>76.98</v>
      </c>
      <c r="O160" s="11">
        <f>VLOOKUP(B160,'[2]DHG 2023-24'!$B$2:$CO$265,92,FALSE)</f>
        <v>15.5</v>
      </c>
      <c r="P160" s="11">
        <f>VLOOKUP(B160,'[2]DHG 2023-24'!$B$2:$CP$265,93,FALSE)</f>
        <v>689.48</v>
      </c>
      <c r="Q160" s="11">
        <f>VLOOKUP(B160,'[1]DHG 2024-25'!$B$2:$J$265,9,FALSE)</f>
        <v>15</v>
      </c>
      <c r="R160" s="11">
        <f>VLOOKUP(B160,'[1]DHG 2024-25'!$B$2:$K$265,10,FALSE)</f>
        <v>384</v>
      </c>
      <c r="S160" s="11">
        <f>VLOOKUP(B160,'[1]DHG 2024-25'!$B$2:$AV$265,47,FALSE)</f>
        <v>629.54999999999995</v>
      </c>
      <c r="T160" s="11">
        <f>VLOOKUP(B160,'[1]DHG 2024-25'!$B$2:$AW$265,48,FALSE)</f>
        <v>53.33</v>
      </c>
      <c r="U160" s="11">
        <f>VLOOKUP(B160,'[1]DHG 2024-25'!$B$2:$AX$265,49,FALSE)</f>
        <v>11</v>
      </c>
      <c r="V160" s="11">
        <f>VLOOKUP(B160,'[1]DHG 2024-25'!$B$2:$AL$265,37,FALSE)</f>
        <v>0</v>
      </c>
      <c r="W160" s="33">
        <f>VLOOKUP(B160,'[1]DHG 2024-25'!$B$2:$AY$265,50,FALSE)</f>
        <v>693.88</v>
      </c>
      <c r="X160" s="39">
        <f t="shared" si="8"/>
        <v>5.3999999999999773</v>
      </c>
      <c r="Z160" s="41">
        <f t="shared" si="7"/>
        <v>4.3999999999999773</v>
      </c>
    </row>
    <row r="161" spans="1:26" ht="20.149999999999999" customHeight="1" x14ac:dyDescent="0.4">
      <c r="A161" s="2">
        <v>93</v>
      </c>
      <c r="B161" s="1" t="s">
        <v>461</v>
      </c>
      <c r="C161" s="1" t="s">
        <v>30</v>
      </c>
      <c r="D161" s="76" t="s">
        <v>190</v>
      </c>
      <c r="E161" s="86" t="s">
        <v>456</v>
      </c>
      <c r="F161" s="11">
        <f>VLOOKUP(B161,'[2]DHG 2023-24'!$B$2:$J$265,9,FALSE)</f>
        <v>29</v>
      </c>
      <c r="G161" s="11">
        <f>VLOOKUP(B161,'[2]DHG 2023-24'!$B$2:$K$265,10,FALSE)</f>
        <v>923</v>
      </c>
      <c r="H161" s="11">
        <f>VLOOKUP(B161,'[2]DHG 2023-24'!$B$2:$AV$265,47,FALSE)</f>
        <v>1040.4499999999998</v>
      </c>
      <c r="I161" s="11">
        <f>VLOOKUP(B161,'[2]DHG 2023-24'!$B$2:$AW$265,48,FALSE)</f>
        <v>139.61000000000001</v>
      </c>
      <c r="J161" s="11">
        <f>VLOOKUP(B161,'[2]DHG 2023-24'!$B$2:$CO$265,49,FALSE)</f>
        <v>13</v>
      </c>
      <c r="K161" s="11">
        <f>VLOOKUP(B161,'[2]DHG 2023-24'!$B$2:$AK$265,36,FALSE)</f>
        <v>6</v>
      </c>
      <c r="L161" s="12">
        <f>VLOOKUP(B161,'[2]DHG 2023-24'!$B$2:$AY$265,50,FALSE)</f>
        <v>1193.06</v>
      </c>
      <c r="M161" s="11">
        <f>VLOOKUP(B161,'[2]DHG 2023-24'!$B$2:$CM$265,90,FALSE)</f>
        <v>1091.9999999999998</v>
      </c>
      <c r="N161" s="11">
        <f>VLOOKUP(B161,'[2]DHG 2023-24'!$B$2:$CN$265,91,FALSE)</f>
        <v>141.55000000000001</v>
      </c>
      <c r="O161" s="11">
        <f>VLOOKUP(B161,'[2]DHG 2023-24'!$B$2:$CO$265,92,FALSE)</f>
        <v>13</v>
      </c>
      <c r="P161" s="11">
        <f>VLOOKUP(B161,'[2]DHG 2023-24'!$B$2:$CP$265,93,FALSE)</f>
        <v>1246.55</v>
      </c>
      <c r="Q161" s="11">
        <f>VLOOKUP(B161,'[1]DHG 2024-25'!$B$2:$J$265,9,FALSE)</f>
        <v>30</v>
      </c>
      <c r="R161" s="11">
        <f>VLOOKUP(B161,'[1]DHG 2024-25'!$B$2:$K$265,10,FALSE)</f>
        <v>953</v>
      </c>
      <c r="S161" s="11">
        <f>VLOOKUP(B161,'[1]DHG 2024-25'!$B$2:$AV$265,47,FALSE)</f>
        <v>1057.3800000000001</v>
      </c>
      <c r="T161" s="11">
        <f>VLOOKUP(B161,'[1]DHG 2024-25'!$B$2:$AW$265,48,FALSE)</f>
        <v>158.84</v>
      </c>
      <c r="U161" s="11">
        <f>VLOOKUP(B161,'[1]DHG 2024-25'!$B$2:$AX$265,49,FALSE)</f>
        <v>13</v>
      </c>
      <c r="V161" s="11">
        <f>VLOOKUP(B161,'[1]DHG 2024-25'!$B$2:$AL$265,37,FALSE)</f>
        <v>6</v>
      </c>
      <c r="W161" s="33">
        <f>VLOOKUP(B161,'[1]DHG 2024-25'!$B$2:$AY$265,50,FALSE)</f>
        <v>1229.22</v>
      </c>
      <c r="X161" s="39">
        <f t="shared" si="8"/>
        <v>36.160000000000082</v>
      </c>
      <c r="Z161" s="41">
        <f t="shared" si="7"/>
        <v>-17.329999999999927</v>
      </c>
    </row>
    <row r="162" spans="1:26" ht="20.149999999999999" customHeight="1" x14ac:dyDescent="0.4">
      <c r="A162" s="2">
        <v>93</v>
      </c>
      <c r="B162" s="1" t="s">
        <v>455</v>
      </c>
      <c r="C162" s="1" t="s">
        <v>55</v>
      </c>
      <c r="D162" s="76" t="s">
        <v>182</v>
      </c>
      <c r="E162" s="86" t="s">
        <v>456</v>
      </c>
      <c r="F162" s="11">
        <f>VLOOKUP(B162,'[2]DHG 2023-24'!$B$2:$J$265,9,FALSE)</f>
        <v>30</v>
      </c>
      <c r="G162" s="11">
        <f>VLOOKUP(B162,'[2]DHG 2023-24'!$B$2:$K$265,10,FALSE)</f>
        <v>663</v>
      </c>
      <c r="H162" s="11">
        <f>VLOOKUP(B162,'[2]DHG 2023-24'!$B$2:$AV$265,47,FALSE)</f>
        <v>1072.6200000000001</v>
      </c>
      <c r="I162" s="11">
        <f>VLOOKUP(B162,'[2]DHG 2023-24'!$B$2:$AW$265,48,FALSE)</f>
        <v>151.69999999999999</v>
      </c>
      <c r="J162" s="11">
        <f>VLOOKUP(B162,'[2]DHG 2023-24'!$B$2:$CO$265,49,FALSE)</f>
        <v>12</v>
      </c>
      <c r="K162" s="11">
        <f>VLOOKUP(B162,'[2]DHG 2023-24'!$B$2:$AK$265,36,FALSE)</f>
        <v>11</v>
      </c>
      <c r="L162" s="12">
        <f>VLOOKUP(B162,'[2]DHG 2023-24'!$B$2:$AY$265,50,FALSE)</f>
        <v>1236.3200000000002</v>
      </c>
      <c r="M162" s="11">
        <f>VLOOKUP(B162,'[2]DHG 2023-24'!$B$2:$CM$265,90,FALSE)</f>
        <v>1080.5000000000002</v>
      </c>
      <c r="N162" s="11">
        <f>VLOOKUP(B162,'[2]DHG 2023-24'!$B$2:$CN$265,91,FALSE)</f>
        <v>188.89</v>
      </c>
      <c r="O162" s="11">
        <f>VLOOKUP(B162,'[2]DHG 2023-24'!$B$2:$CO$265,92,FALSE)</f>
        <v>12</v>
      </c>
      <c r="P162" s="11">
        <f>VLOOKUP(B162,'[2]DHG 2023-24'!$B$2:$CP$265,93,FALSE)</f>
        <v>1281.3900000000001</v>
      </c>
      <c r="Q162" s="11">
        <f>VLOOKUP(B162,'[1]DHG 2024-25'!$B$2:$J$265,9,FALSE)</f>
        <v>29</v>
      </c>
      <c r="R162" s="11">
        <f>VLOOKUP(B162,'[1]DHG 2024-25'!$B$2:$K$265,10,FALSE)</f>
        <v>669</v>
      </c>
      <c r="S162" s="11">
        <f>VLOOKUP(B162,'[1]DHG 2024-25'!$B$2:$AV$265,47,FALSE)</f>
        <v>1103.6999999999998</v>
      </c>
      <c r="T162" s="11">
        <f>VLOOKUP(B162,'[1]DHG 2024-25'!$B$2:$AW$265,48,FALSE)</f>
        <v>152.69</v>
      </c>
      <c r="U162" s="11">
        <f>VLOOKUP(B162,'[1]DHG 2024-25'!$B$2:$AX$265,49,FALSE)</f>
        <v>12</v>
      </c>
      <c r="V162" s="11">
        <f>VLOOKUP(B162,'[1]DHG 2024-25'!$B$2:$AL$265,37,FALSE)</f>
        <v>11</v>
      </c>
      <c r="W162" s="33">
        <f>VLOOKUP(B162,'[1]DHG 2024-25'!$B$2:$AY$265,50,FALSE)</f>
        <v>1268.3899999999999</v>
      </c>
      <c r="X162" s="39">
        <f t="shared" si="8"/>
        <v>32.069999999999709</v>
      </c>
      <c r="Z162" s="41">
        <f t="shared" si="7"/>
        <v>-13.000000000000227</v>
      </c>
    </row>
    <row r="163" spans="1:26" ht="20.149999999999999" customHeight="1" x14ac:dyDescent="0.4">
      <c r="A163" s="2">
        <v>93</v>
      </c>
      <c r="B163" s="1" t="s">
        <v>469</v>
      </c>
      <c r="C163" s="1" t="s">
        <v>49</v>
      </c>
      <c r="D163" s="76" t="s">
        <v>470</v>
      </c>
      <c r="E163" s="86" t="s">
        <v>471</v>
      </c>
      <c r="F163" s="11">
        <f>VLOOKUP(B163,'[2]DHG 2023-24'!$B$2:$J$265,9,FALSE)</f>
        <v>31</v>
      </c>
      <c r="G163" s="11">
        <f>VLOOKUP(B163,'[2]DHG 2023-24'!$B$2:$K$265,10,FALSE)</f>
        <v>965</v>
      </c>
      <c r="H163" s="11">
        <f>VLOOKUP(B163,'[2]DHG 2023-24'!$B$2:$AV$265,47,FALSE)</f>
        <v>1055.5900000000001</v>
      </c>
      <c r="I163" s="11">
        <f>VLOOKUP(B163,'[2]DHG 2023-24'!$B$2:$AW$265,48,FALSE)</f>
        <v>196.88</v>
      </c>
      <c r="J163" s="11">
        <f>VLOOKUP(B163,'[2]DHG 2023-24'!$B$2:$CO$265,49,FALSE)</f>
        <v>22</v>
      </c>
      <c r="K163" s="11">
        <f>VLOOKUP(B163,'[2]DHG 2023-24'!$B$2:$AK$265,36,FALSE)</f>
        <v>28</v>
      </c>
      <c r="L163" s="12">
        <f>VLOOKUP(B163,'[2]DHG 2023-24'!$B$2:$AY$265,50,FALSE)</f>
        <v>1274.4700000000003</v>
      </c>
      <c r="M163" s="11">
        <f>VLOOKUP(B163,'[2]DHG 2023-24'!$B$2:$CM$265,90,FALSE)</f>
        <v>1065.7</v>
      </c>
      <c r="N163" s="11">
        <f>VLOOKUP(B163,'[2]DHG 2023-24'!$B$2:$CN$265,91,FALSE)</f>
        <v>210.15</v>
      </c>
      <c r="O163" s="11">
        <f>VLOOKUP(B163,'[2]DHG 2023-24'!$B$2:$CO$265,92,FALSE)</f>
        <v>18</v>
      </c>
      <c r="P163" s="11">
        <f>VLOOKUP(B163,'[2]DHG 2023-24'!$B$2:$CP$265,93,FALSE)</f>
        <v>1293.8500000000004</v>
      </c>
      <c r="Q163" s="11">
        <f>VLOOKUP(B163,'[1]DHG 2024-25'!$B$2:$J$265,9,FALSE)</f>
        <v>30</v>
      </c>
      <c r="R163" s="11">
        <f>VLOOKUP(B163,'[1]DHG 2024-25'!$B$2:$K$265,10,FALSE)</f>
        <v>941</v>
      </c>
      <c r="S163" s="11">
        <f>VLOOKUP(B163,'[1]DHG 2024-25'!$B$2:$AV$265,47,FALSE)</f>
        <v>1029.51</v>
      </c>
      <c r="T163" s="11">
        <f>VLOOKUP(B163,'[1]DHG 2024-25'!$B$2:$AW$265,48,FALSE)</f>
        <v>193.78</v>
      </c>
      <c r="U163" s="11">
        <f>VLOOKUP(B163,'[1]DHG 2024-25'!$B$2:$AX$265,49,FALSE)</f>
        <v>22</v>
      </c>
      <c r="V163" s="11">
        <f>VLOOKUP(B163,'[1]DHG 2024-25'!$B$2:$AL$265,37,FALSE)</f>
        <v>28</v>
      </c>
      <c r="W163" s="33">
        <f>VLOOKUP(B163,'[1]DHG 2024-25'!$B$2:$AY$265,50,FALSE)</f>
        <v>1245.29</v>
      </c>
      <c r="X163" s="39">
        <f t="shared" si="8"/>
        <v>-29.180000000000291</v>
      </c>
      <c r="Z163" s="41">
        <f t="shared" si="7"/>
        <v>-48.5600000000004</v>
      </c>
    </row>
    <row r="164" spans="1:26" ht="20.149999999999999" customHeight="1" x14ac:dyDescent="0.4">
      <c r="A164" s="2">
        <v>93</v>
      </c>
      <c r="B164" s="1" t="s">
        <v>472</v>
      </c>
      <c r="C164" s="1" t="s">
        <v>27</v>
      </c>
      <c r="D164" s="76" t="s">
        <v>473</v>
      </c>
      <c r="E164" s="86" t="s">
        <v>471</v>
      </c>
      <c r="F164" s="11">
        <f>VLOOKUP(B164,'[2]DHG 2023-24'!$B$2:$J$265,9,FALSE)</f>
        <v>11</v>
      </c>
      <c r="G164" s="11">
        <f>VLOOKUP(B164,'[2]DHG 2023-24'!$B$2:$K$265,10,FALSE)</f>
        <v>234</v>
      </c>
      <c r="H164" s="11">
        <f>VLOOKUP(B164,'[2]DHG 2023-24'!$B$2:$AV$265,47,FALSE)</f>
        <v>424.98</v>
      </c>
      <c r="I164" s="11">
        <f>VLOOKUP(B164,'[2]DHG 2023-24'!$B$2:$AW$265,48,FALSE)</f>
        <v>61.72</v>
      </c>
      <c r="J164" s="11">
        <f>VLOOKUP(B164,'[2]DHG 2023-24'!$B$2:$CO$265,49,FALSE)</f>
        <v>2</v>
      </c>
      <c r="K164" s="11">
        <f>VLOOKUP(B164,'[2]DHG 2023-24'!$B$2:$AK$265,36,FALSE)</f>
        <v>0</v>
      </c>
      <c r="L164" s="12">
        <f>VLOOKUP(B164,'[2]DHG 2023-24'!$B$2:$AY$265,50,FALSE)</f>
        <v>488.70000000000005</v>
      </c>
      <c r="M164" s="11">
        <f>VLOOKUP(B164,'[2]DHG 2023-24'!$B$2:$CM$265,90,FALSE)</f>
        <v>426.5</v>
      </c>
      <c r="N164" s="11">
        <f>VLOOKUP(B164,'[2]DHG 2023-24'!$B$2:$CN$265,91,FALSE)</f>
        <v>72.349999999999994</v>
      </c>
      <c r="O164" s="11">
        <f>VLOOKUP(B164,'[2]DHG 2023-24'!$B$2:$CO$265,92,FALSE)</f>
        <v>6</v>
      </c>
      <c r="P164" s="11">
        <f>VLOOKUP(B164,'[2]DHG 2023-24'!$B$2:$CP$265,93,FALSE)</f>
        <v>504.85</v>
      </c>
      <c r="Q164" s="11">
        <f>VLOOKUP(B164,'[1]DHG 2024-25'!$B$2:$J$265,9,FALSE)</f>
        <v>11</v>
      </c>
      <c r="R164" s="11">
        <f>VLOOKUP(B164,'[1]DHG 2024-25'!$B$2:$K$265,10,FALSE)</f>
        <v>249</v>
      </c>
      <c r="S164" s="11">
        <f>VLOOKUP(B164,'[1]DHG 2024-25'!$B$2:$AV$265,47,FALSE)</f>
        <v>444.96000000000004</v>
      </c>
      <c r="T164" s="11">
        <f>VLOOKUP(B164,'[1]DHG 2024-25'!$B$2:$AW$265,48,FALSE)</f>
        <v>55.32</v>
      </c>
      <c r="U164" s="11">
        <f>VLOOKUP(B164,'[1]DHG 2024-25'!$B$2:$AX$265,49,FALSE)</f>
        <v>2</v>
      </c>
      <c r="V164" s="11">
        <f>VLOOKUP(B164,'[1]DHG 2024-25'!$B$2:$AL$265,37,FALSE)</f>
        <v>0</v>
      </c>
      <c r="W164" s="33">
        <f>VLOOKUP(B164,'[1]DHG 2024-25'!$B$2:$AY$265,50,FALSE)</f>
        <v>502.28000000000003</v>
      </c>
      <c r="X164" s="39">
        <f t="shared" si="8"/>
        <v>13.579999999999984</v>
      </c>
      <c r="Z164" s="41">
        <f t="shared" si="7"/>
        <v>-2.5699999999999932</v>
      </c>
    </row>
    <row r="165" spans="1:26" ht="20.149999999999999" customHeight="1" x14ac:dyDescent="0.4">
      <c r="A165" s="2">
        <v>93</v>
      </c>
      <c r="B165" s="1" t="s">
        <v>544</v>
      </c>
      <c r="C165" s="1" t="s">
        <v>55</v>
      </c>
      <c r="D165" s="76" t="s">
        <v>545</v>
      </c>
      <c r="E165" s="86" t="s">
        <v>528</v>
      </c>
      <c r="F165" s="11">
        <f>VLOOKUP(B165,'[2]DHG 2023-24'!$B$2:$J$265,9,FALSE)</f>
        <v>39</v>
      </c>
      <c r="G165" s="11">
        <f>VLOOKUP(B165,'[2]DHG 2023-24'!$B$2:$K$265,10,FALSE)</f>
        <v>828</v>
      </c>
      <c r="H165" s="11">
        <f>VLOOKUP(B165,'[2]DHG 2023-24'!$B$2:$AV$265,47,FALSE)</f>
        <v>1472.29</v>
      </c>
      <c r="I165" s="11">
        <f>VLOOKUP(B165,'[2]DHG 2023-24'!$B$2:$AW$265,48,FALSE)</f>
        <v>206.96</v>
      </c>
      <c r="J165" s="11">
        <f>VLOOKUP(B165,'[2]DHG 2023-24'!$B$2:$CO$265,49,FALSE)</f>
        <v>26</v>
      </c>
      <c r="K165" s="11">
        <f>VLOOKUP(B165,'[2]DHG 2023-24'!$B$2:$AK$265,36,FALSE)</f>
        <v>30</v>
      </c>
      <c r="L165" s="12">
        <f>VLOOKUP(B165,'[2]DHG 2023-24'!$B$2:$AY$265,50,FALSE)</f>
        <v>1705.25</v>
      </c>
      <c r="M165" s="11">
        <f>VLOOKUP(B165,'[2]DHG 2023-24'!$B$2:$CM$265,90,FALSE)</f>
        <v>1523</v>
      </c>
      <c r="N165" s="11">
        <f>VLOOKUP(B165,'[2]DHG 2023-24'!$B$2:$CN$265,91,FALSE)</f>
        <v>212.07</v>
      </c>
      <c r="O165" s="11">
        <f>VLOOKUP(B165,'[2]DHG 2023-24'!$B$2:$CO$265,92,FALSE)</f>
        <v>26</v>
      </c>
      <c r="P165" s="11">
        <f>VLOOKUP(B165,'[2]DHG 2023-24'!$B$2:$CP$265,93,FALSE)</f>
        <v>1761.07</v>
      </c>
      <c r="Q165" s="11">
        <f>VLOOKUP(B165,'[1]DHG 2024-25'!$B$2:$J$265,9,FALSE)</f>
        <v>39</v>
      </c>
      <c r="R165" s="11">
        <f>VLOOKUP(B165,'[1]DHG 2024-25'!$B$2:$K$265,10,FALSE)</f>
        <v>885</v>
      </c>
      <c r="S165" s="11">
        <f>VLOOKUP(B165,'[1]DHG 2024-25'!$B$2:$AV$265,47,FALSE)</f>
        <v>1542.7500000000002</v>
      </c>
      <c r="T165" s="11">
        <f>VLOOKUP(B165,'[1]DHG 2024-25'!$B$2:$AW$265,48,FALSE)</f>
        <v>205.79</v>
      </c>
      <c r="U165" s="11">
        <f>VLOOKUP(B165,'[1]DHG 2024-25'!$B$2:$AX$265,49,FALSE)</f>
        <v>26</v>
      </c>
      <c r="V165" s="11">
        <f>VLOOKUP(B165,'[1]DHG 2024-25'!$B$2:$AL$265,37,FALSE)</f>
        <v>30</v>
      </c>
      <c r="W165" s="33">
        <f>VLOOKUP(B165,'[1]DHG 2024-25'!$B$2:$AY$265,50,FALSE)</f>
        <v>1774.5400000000002</v>
      </c>
      <c r="X165" s="39">
        <f t="shared" si="8"/>
        <v>69.290000000000191</v>
      </c>
      <c r="Z165" s="41">
        <f t="shared" si="7"/>
        <v>13.470000000000255</v>
      </c>
    </row>
    <row r="166" spans="1:26" ht="20.149999999999999" customHeight="1" x14ac:dyDescent="0.4">
      <c r="A166" s="2">
        <v>93</v>
      </c>
      <c r="B166" s="1" t="s">
        <v>526</v>
      </c>
      <c r="C166" s="1" t="s">
        <v>49</v>
      </c>
      <c r="D166" s="76" t="s">
        <v>527</v>
      </c>
      <c r="E166" s="86" t="s">
        <v>528</v>
      </c>
      <c r="F166" s="11">
        <f>VLOOKUP(B166,'[2]DHG 2023-24'!$B$2:$J$265,9,FALSE)</f>
        <v>72</v>
      </c>
      <c r="G166" s="11">
        <f>VLOOKUP(B166,'[2]DHG 2023-24'!$B$2:$K$265,10,FALSE)</f>
        <v>2061</v>
      </c>
      <c r="H166" s="11">
        <f>VLOOKUP(B166,'[2]DHG 2023-24'!$B$2:$AV$265,47,FALSE)</f>
        <v>2790.85</v>
      </c>
      <c r="I166" s="11">
        <f>VLOOKUP(B166,'[2]DHG 2023-24'!$B$2:$AW$265,48,FALSE)</f>
        <v>465.9</v>
      </c>
      <c r="J166" s="11">
        <f>VLOOKUP(B166,'[2]DHG 2023-24'!$B$2:$CO$265,49,FALSE)</f>
        <v>38</v>
      </c>
      <c r="K166" s="11">
        <f>VLOOKUP(B166,'[2]DHG 2023-24'!$B$2:$AK$265,36,FALSE)</f>
        <v>55</v>
      </c>
      <c r="L166" s="12">
        <f>VLOOKUP(B166,'[2]DHG 2023-24'!$B$2:$AY$265,50,FALSE)</f>
        <v>3294.75</v>
      </c>
      <c r="M166" s="11">
        <f>VLOOKUP(B166,'[2]DHG 2023-24'!$B$2:$CM$265,90,FALSE)</f>
        <v>2851.5</v>
      </c>
      <c r="N166" s="11">
        <f>VLOOKUP(B166,'[2]DHG 2023-24'!$B$2:$CN$265,91,FALSE)</f>
        <v>407.78999999999996</v>
      </c>
      <c r="O166" s="11">
        <f>VLOOKUP(B166,'[2]DHG 2023-24'!$B$2:$CO$265,92,FALSE)</f>
        <v>38</v>
      </c>
      <c r="P166" s="11">
        <f>VLOOKUP(B166,'[2]DHG 2023-24'!$B$2:$CP$265,93,FALSE)</f>
        <v>3297.29</v>
      </c>
      <c r="Q166" s="11">
        <f>VLOOKUP(B166,'[1]DHG 2024-25'!$B$2:$J$265,9,FALSE)</f>
        <v>72</v>
      </c>
      <c r="R166" s="11">
        <f>VLOOKUP(B166,'[1]DHG 2024-25'!$B$2:$K$265,10,FALSE)</f>
        <v>2050</v>
      </c>
      <c r="S166" s="11">
        <f>VLOOKUP(B166,'[1]DHG 2024-25'!$B$2:$AV$265,47,FALSE)</f>
        <v>2805.45</v>
      </c>
      <c r="T166" s="11">
        <f>VLOOKUP(B166,'[1]DHG 2024-25'!$B$2:$AW$265,48,FALSE)</f>
        <v>434.52</v>
      </c>
      <c r="U166" s="11">
        <f>VLOOKUP(B166,'[1]DHG 2024-25'!$B$2:$AX$265,49,FALSE)</f>
        <v>38</v>
      </c>
      <c r="V166" s="11">
        <f>VLOOKUP(B166,'[1]DHG 2024-25'!$B$2:$AL$265,37,FALSE)</f>
        <v>55</v>
      </c>
      <c r="W166" s="33">
        <f>VLOOKUP(B166,'[1]DHG 2024-25'!$B$2:$AY$265,50,FALSE)</f>
        <v>3277.97</v>
      </c>
      <c r="X166" s="39">
        <f t="shared" si="8"/>
        <v>-16.7800000000002</v>
      </c>
      <c r="Z166" s="41">
        <f t="shared" si="7"/>
        <v>-19.320000000000164</v>
      </c>
    </row>
    <row r="167" spans="1:26" ht="20.149999999999999" customHeight="1" x14ac:dyDescent="0.4">
      <c r="A167" s="2">
        <v>93</v>
      </c>
      <c r="B167" s="1" t="s">
        <v>616</v>
      </c>
      <c r="C167" s="1" t="s">
        <v>49</v>
      </c>
      <c r="D167" s="76" t="s">
        <v>617</v>
      </c>
      <c r="E167" s="86" t="s">
        <v>528</v>
      </c>
      <c r="F167" s="11">
        <f>VLOOKUP(B167,'[2]DHG 2023-24'!$B$2:$J$265,9,FALSE)</f>
        <v>38</v>
      </c>
      <c r="G167" s="11">
        <f>VLOOKUP(B167,'[2]DHG 2023-24'!$B$2:$K$265,10,FALSE)</f>
        <v>1167</v>
      </c>
      <c r="H167" s="11">
        <f>VLOOKUP(B167,'[2]DHG 2023-24'!$B$2:$AV$265,47,FALSE)</f>
        <v>1444.5000000000002</v>
      </c>
      <c r="I167" s="11">
        <f>VLOOKUP(B167,'[2]DHG 2023-24'!$B$2:$AW$265,48,FALSE)</f>
        <v>168.57</v>
      </c>
      <c r="J167" s="11">
        <f>VLOOKUP(B167,'[2]DHG 2023-24'!$B$2:$CO$265,49,FALSE)</f>
        <v>27</v>
      </c>
      <c r="K167" s="11">
        <f>VLOOKUP(B167,'[2]DHG 2023-24'!$B$2:$AK$265,36,FALSE)</f>
        <v>26</v>
      </c>
      <c r="L167" s="12">
        <f>VLOOKUP(B167,'[2]DHG 2023-24'!$B$2:$AY$265,50,FALSE)</f>
        <v>1640.0700000000002</v>
      </c>
      <c r="M167" s="11">
        <f>VLOOKUP(B167,'[2]DHG 2023-24'!$B$2:$CM$265,90,FALSE)</f>
        <v>1435.6500000000003</v>
      </c>
      <c r="N167" s="11">
        <f>VLOOKUP(B167,'[2]DHG 2023-24'!$B$2:$CN$265,91,FALSE)</f>
        <v>184.09</v>
      </c>
      <c r="O167" s="11">
        <f>VLOOKUP(B167,'[2]DHG 2023-24'!$B$2:$CO$265,92,FALSE)</f>
        <v>27</v>
      </c>
      <c r="P167" s="11">
        <f>VLOOKUP(B167,'[2]DHG 2023-24'!$B$2:$CP$265,93,FALSE)</f>
        <v>1646.7400000000002</v>
      </c>
      <c r="Q167" s="11">
        <f>VLOOKUP(B167,'[1]DHG 2024-25'!$B$2:$J$265,9,FALSE)</f>
        <v>37</v>
      </c>
      <c r="R167" s="11">
        <f>VLOOKUP(B167,'[1]DHG 2024-25'!$B$2:$K$265,10,FALSE)</f>
        <v>1136</v>
      </c>
      <c r="S167" s="11">
        <f>VLOOKUP(B167,'[1]DHG 2024-25'!$B$2:$AV$265,47,FALSE)</f>
        <v>1424.3700000000003</v>
      </c>
      <c r="T167" s="11">
        <f>VLOOKUP(B167,'[1]DHG 2024-25'!$B$2:$AW$265,48,FALSE)</f>
        <v>157.86000000000001</v>
      </c>
      <c r="U167" s="11">
        <f>VLOOKUP(B167,'[1]DHG 2024-25'!$B$2:$AX$265,49,FALSE)</f>
        <v>27</v>
      </c>
      <c r="V167" s="11">
        <f>VLOOKUP(B167,'[1]DHG 2024-25'!$B$2:$AL$265,37,FALSE)</f>
        <v>26</v>
      </c>
      <c r="W167" s="33">
        <f>VLOOKUP(B167,'[1]DHG 2024-25'!$B$2:$AY$265,50,FALSE)</f>
        <v>1609.2300000000005</v>
      </c>
      <c r="X167" s="39">
        <f t="shared" si="8"/>
        <v>-30.839999999999691</v>
      </c>
      <c r="Z167" s="41">
        <f t="shared" si="7"/>
        <v>-37.509999999999764</v>
      </c>
    </row>
    <row r="168" spans="1:26" ht="20.149999999999999" customHeight="1" x14ac:dyDescent="0.4">
      <c r="A168" s="2">
        <v>93</v>
      </c>
      <c r="B168" s="1" t="s">
        <v>589</v>
      </c>
      <c r="C168" s="1" t="s">
        <v>23</v>
      </c>
      <c r="D168" s="76" t="s">
        <v>592</v>
      </c>
      <c r="E168" s="86" t="s">
        <v>528</v>
      </c>
      <c r="F168" s="11">
        <f>VLOOKUP(B168,'[2]DHG 2023-24'!$B$2:$J$265,9,FALSE)</f>
        <v>26</v>
      </c>
      <c r="G168" s="11">
        <f>VLOOKUP(B168,'[2]DHG 2023-24'!$B$2:$K$265,10,FALSE)</f>
        <v>593</v>
      </c>
      <c r="H168" s="11">
        <f>VLOOKUP(B168,'[2]DHG 2023-24'!$B$2:$AV$265,47,FALSE)</f>
        <v>948.76</v>
      </c>
      <c r="I168" s="11">
        <f>VLOOKUP(B168,'[2]DHG 2023-24'!$B$2:$AW$265,48,FALSE)</f>
        <v>205.57</v>
      </c>
      <c r="J168" s="11">
        <f>VLOOKUP(B168,'[2]DHG 2023-24'!$B$2:$CO$265,49,FALSE)</f>
        <v>33</v>
      </c>
      <c r="K168" s="11">
        <f>VLOOKUP(B168,'[2]DHG 2023-24'!$B$2:$AK$265,36,FALSE)</f>
        <v>32</v>
      </c>
      <c r="L168" s="12">
        <f>VLOOKUP(B168,'[2]DHG 2023-24'!$B$2:$AY$265,50,FALSE)</f>
        <v>1187.33</v>
      </c>
      <c r="M168" s="11">
        <f>VLOOKUP(B168,'[2]DHG 2023-24'!$B$2:$CM$265,90,FALSE)</f>
        <v>957.7</v>
      </c>
      <c r="N168" s="11">
        <f>VLOOKUP(B168,'[2]DHG 2023-24'!$B$2:$CN$265,91,FALSE)</f>
        <v>245.7</v>
      </c>
      <c r="O168" s="11">
        <f>VLOOKUP(B168,'[2]DHG 2023-24'!$B$2:$CO$265,92,FALSE)</f>
        <v>25.5</v>
      </c>
      <c r="P168" s="11">
        <f>VLOOKUP(B168,'[2]DHG 2023-24'!$B$2:$CP$265,93,FALSE)</f>
        <v>1228.8999999999999</v>
      </c>
      <c r="Q168" s="11">
        <f>VLOOKUP(B168,'[1]DHG 2024-25'!$B$2:$J$265,9,FALSE)</f>
        <v>28</v>
      </c>
      <c r="R168" s="11">
        <f>VLOOKUP(B168,'[1]DHG 2024-25'!$B$2:$K$265,10,FALSE)</f>
        <v>653</v>
      </c>
      <c r="S168" s="11">
        <f>VLOOKUP(B168,'[1]DHG 2024-25'!$B$2:$AV$265,47,FALSE)</f>
        <v>1005.99</v>
      </c>
      <c r="T168" s="11">
        <f>VLOOKUP(B168,'[1]DHG 2024-25'!$B$2:$AW$265,48,FALSE)</f>
        <v>223.76</v>
      </c>
      <c r="U168" s="11">
        <f>VLOOKUP(B168,'[1]DHG 2024-25'!$B$2:$AX$265,49,FALSE)</f>
        <v>33</v>
      </c>
      <c r="V168" s="11">
        <f>VLOOKUP(B168,'[1]DHG 2024-25'!$B$2:$AL$265,37,FALSE)</f>
        <v>32</v>
      </c>
      <c r="W168" s="33">
        <f>VLOOKUP(B168,'[1]DHG 2024-25'!$B$2:$AY$265,50,FALSE)</f>
        <v>1262.75</v>
      </c>
      <c r="X168" s="39">
        <f t="shared" si="8"/>
        <v>75.420000000000073</v>
      </c>
      <c r="Z168" s="41">
        <f t="shared" si="7"/>
        <v>33.850000000000136</v>
      </c>
    </row>
    <row r="169" spans="1:26" ht="20.149999999999999" customHeight="1" x14ac:dyDescent="0.4">
      <c r="A169" s="2">
        <v>93</v>
      </c>
      <c r="B169" s="1" t="s">
        <v>608</v>
      </c>
      <c r="C169" s="1" t="s">
        <v>609</v>
      </c>
      <c r="D169" s="76" t="s">
        <v>610</v>
      </c>
      <c r="E169" s="86" t="s">
        <v>528</v>
      </c>
      <c r="F169" s="11">
        <f>VLOOKUP(B169,'[2]DHG 2023-24'!$B$2:$J$265,9,FALSE)</f>
        <v>0</v>
      </c>
      <c r="G169" s="11">
        <f>VLOOKUP(B169,'[2]DHG 2023-24'!$B$2:$K$265,10,FALSE)</f>
        <v>0</v>
      </c>
      <c r="H169" s="11">
        <f>VLOOKUP(B169,'[2]DHG 2023-24'!$B$2:$AV$265,47,FALSE)</f>
        <v>62.25</v>
      </c>
      <c r="I169" s="11">
        <f>VLOOKUP(B169,'[2]DHG 2023-24'!$B$2:$AW$265,48,FALSE)</f>
        <v>32.75</v>
      </c>
      <c r="J169" s="11">
        <f>VLOOKUP(B169,'[2]DHG 2023-24'!$B$2:$CO$265,49,FALSE)</f>
        <v>0</v>
      </c>
      <c r="K169" s="11">
        <f>VLOOKUP(B169,'[2]DHG 2023-24'!$B$2:$AK$265,36,FALSE)</f>
        <v>0</v>
      </c>
      <c r="L169" s="12">
        <f>VLOOKUP(B169,'[2]DHG 2023-24'!$B$2:$AY$265,50,FALSE)</f>
        <v>95</v>
      </c>
      <c r="M169" s="11">
        <f>VLOOKUP(B169,'[2]DHG 2023-24'!$B$2:$CM$265,90,FALSE)</f>
        <v>44</v>
      </c>
      <c r="N169" s="11">
        <f>VLOOKUP(B169,'[2]DHG 2023-24'!$B$2:$CN$265,91,FALSE)</f>
        <v>51</v>
      </c>
      <c r="O169" s="11">
        <f>VLOOKUP(B169,'[2]DHG 2023-24'!$B$2:$CO$265,92,FALSE)</f>
        <v>0</v>
      </c>
      <c r="P169" s="11">
        <f>VLOOKUP(B169,'[2]DHG 2023-24'!$B$2:$CP$265,93,FALSE)</f>
        <v>95</v>
      </c>
      <c r="Q169" s="11">
        <f>VLOOKUP(B169,'[1]DHG 2024-25'!$B$2:$J$265,9,FALSE)</f>
        <v>0</v>
      </c>
      <c r="R169" s="11">
        <f>VLOOKUP(B169,'[1]DHG 2024-25'!$B$2:$K$265,10,FALSE)</f>
        <v>0</v>
      </c>
      <c r="S169" s="11">
        <f>VLOOKUP(B169,'[1]DHG 2024-25'!$B$2:$AV$265,47,FALSE)</f>
        <v>62.5</v>
      </c>
      <c r="T169" s="11">
        <f>VLOOKUP(B169,'[1]DHG 2024-25'!$B$2:$AW$265,48,FALSE)</f>
        <v>32.5</v>
      </c>
      <c r="U169" s="11">
        <f>VLOOKUP(B169,'[1]DHG 2024-25'!$B$2:$AX$265,49,FALSE)</f>
        <v>0</v>
      </c>
      <c r="V169" s="11">
        <f>VLOOKUP(B169,'[1]DHG 2024-25'!$B$2:$AL$265,37,FALSE)</f>
        <v>0</v>
      </c>
      <c r="W169" s="33">
        <f>VLOOKUP(B169,'[1]DHG 2024-25'!$B$2:$AY$265,50,FALSE)</f>
        <v>95</v>
      </c>
      <c r="X169" s="39">
        <f t="shared" si="8"/>
        <v>0</v>
      </c>
      <c r="Z169" s="41">
        <f t="shared" si="7"/>
        <v>0</v>
      </c>
    </row>
    <row r="170" spans="1:26" ht="20.149999999999999" customHeight="1" x14ac:dyDescent="0.4">
      <c r="A170" s="2">
        <v>93</v>
      </c>
      <c r="B170" s="1" t="s">
        <v>602</v>
      </c>
      <c r="C170" s="1" t="s">
        <v>27</v>
      </c>
      <c r="D170" s="76" t="s">
        <v>603</v>
      </c>
      <c r="E170" s="86" t="s">
        <v>528</v>
      </c>
      <c r="F170" s="11">
        <f>VLOOKUP(B170,'[2]DHG 2023-24'!$B$2:$J$265,9,FALSE)</f>
        <v>19</v>
      </c>
      <c r="G170" s="11">
        <f>VLOOKUP(B170,'[2]DHG 2023-24'!$B$2:$K$265,10,FALSE)</f>
        <v>440</v>
      </c>
      <c r="H170" s="11">
        <f>VLOOKUP(B170,'[2]DHG 2023-24'!$B$2:$AV$265,47,FALSE)</f>
        <v>765.43</v>
      </c>
      <c r="I170" s="11">
        <f>VLOOKUP(B170,'[2]DHG 2023-24'!$B$2:$AW$265,48,FALSE)</f>
        <v>171.14</v>
      </c>
      <c r="J170" s="11">
        <f>VLOOKUP(B170,'[2]DHG 2023-24'!$B$2:$CO$265,49,FALSE)</f>
        <v>12</v>
      </c>
      <c r="K170" s="11">
        <f>VLOOKUP(B170,'[2]DHG 2023-24'!$B$2:$AK$265,36,FALSE)</f>
        <v>20</v>
      </c>
      <c r="L170" s="12">
        <f>VLOOKUP(B170,'[2]DHG 2023-24'!$B$2:$AY$265,50,FALSE)</f>
        <v>948.56999999999994</v>
      </c>
      <c r="M170" s="11">
        <f>VLOOKUP(B170,'[2]DHG 2023-24'!$B$2:$CM$265,90,FALSE)</f>
        <v>807</v>
      </c>
      <c r="N170" s="11">
        <f>VLOOKUP(B170,'[2]DHG 2023-24'!$B$2:$CN$265,91,FALSE)</f>
        <v>133.57</v>
      </c>
      <c r="O170" s="11">
        <f>VLOOKUP(B170,'[2]DHG 2023-24'!$B$2:$CO$265,92,FALSE)</f>
        <v>10</v>
      </c>
      <c r="P170" s="11">
        <f>VLOOKUP(B170,'[2]DHG 2023-24'!$B$2:$CP$265,93,FALSE)</f>
        <v>950.56999999999994</v>
      </c>
      <c r="Q170" s="11">
        <f>VLOOKUP(B170,'[1]DHG 2024-25'!$B$2:$J$265,9,FALSE)</f>
        <v>19</v>
      </c>
      <c r="R170" s="11">
        <f>VLOOKUP(B170,'[1]DHG 2024-25'!$B$2:$K$265,10,FALSE)</f>
        <v>450</v>
      </c>
      <c r="S170" s="11">
        <f>VLOOKUP(B170,'[1]DHG 2024-25'!$B$2:$AV$265,47,FALSE)</f>
        <v>790.37</v>
      </c>
      <c r="T170" s="11">
        <f>VLOOKUP(B170,'[1]DHG 2024-25'!$B$2:$AW$265,48,FALSE)</f>
        <v>160.13999999999999</v>
      </c>
      <c r="U170" s="11">
        <f>VLOOKUP(B170,'[1]DHG 2024-25'!$B$2:$AX$265,49,FALSE)</f>
        <v>12</v>
      </c>
      <c r="V170" s="11">
        <f>VLOOKUP(B170,'[1]DHG 2024-25'!$B$2:$AL$265,37,FALSE)</f>
        <v>20</v>
      </c>
      <c r="W170" s="33">
        <f>VLOOKUP(B170,'[1]DHG 2024-25'!$B$2:$AY$265,50,FALSE)</f>
        <v>962.51</v>
      </c>
      <c r="X170" s="39">
        <f t="shared" si="8"/>
        <v>13.940000000000055</v>
      </c>
      <c r="Z170" s="41">
        <f t="shared" si="7"/>
        <v>11.940000000000055</v>
      </c>
    </row>
    <row r="171" spans="1:26" ht="20.149999999999999" customHeight="1" x14ac:dyDescent="0.4">
      <c r="A171" s="2">
        <v>93</v>
      </c>
      <c r="B171" s="1" t="s">
        <v>590</v>
      </c>
      <c r="C171" s="1" t="s">
        <v>27</v>
      </c>
      <c r="D171" s="76" t="s">
        <v>591</v>
      </c>
      <c r="E171" s="86" t="s">
        <v>528</v>
      </c>
      <c r="F171" s="11">
        <f>VLOOKUP(B171,'[2]DHG 2023-24'!$B$2:$J$265,9,FALSE)</f>
        <v>19</v>
      </c>
      <c r="G171" s="11">
        <f>VLOOKUP(B171,'[2]DHG 2023-24'!$B$2:$K$265,10,FALSE)</f>
        <v>564</v>
      </c>
      <c r="H171" s="11">
        <f>VLOOKUP(B171,'[2]DHG 2023-24'!$B$2:$AV$265,47,FALSE)</f>
        <v>715.43999999999994</v>
      </c>
      <c r="I171" s="11">
        <f>VLOOKUP(B171,'[2]DHG 2023-24'!$B$2:$AW$265,48,FALSE)</f>
        <v>133.85</v>
      </c>
      <c r="J171" s="11">
        <f>VLOOKUP(B171,'[2]DHG 2023-24'!$B$2:$CO$265,49,FALSE)</f>
        <v>0</v>
      </c>
      <c r="K171" s="11">
        <f>VLOOKUP(B171,'[2]DHG 2023-24'!$B$2:$AK$265,36,FALSE)</f>
        <v>0</v>
      </c>
      <c r="L171" s="12">
        <f>VLOOKUP(B171,'[2]DHG 2023-24'!$B$2:$AY$265,50,FALSE)</f>
        <v>849.29</v>
      </c>
      <c r="M171" s="11">
        <f>VLOOKUP(B171,'[2]DHG 2023-24'!$B$2:$CM$265,90,FALSE)</f>
        <v>620.5</v>
      </c>
      <c r="N171" s="11">
        <f>VLOOKUP(B171,'[2]DHG 2023-24'!$B$2:$CN$265,91,FALSE)</f>
        <v>189.79</v>
      </c>
      <c r="O171" s="11">
        <f>VLOOKUP(B171,'[2]DHG 2023-24'!$B$2:$CO$265,92,FALSE)</f>
        <v>13.5</v>
      </c>
      <c r="P171" s="11">
        <f>VLOOKUP(B171,'[2]DHG 2023-24'!$B$2:$CP$265,93,FALSE)</f>
        <v>823.79</v>
      </c>
      <c r="Q171" s="11">
        <f>VLOOKUP(B171,'[1]DHG 2024-25'!$B$2:$J$265,9,FALSE)</f>
        <v>19</v>
      </c>
      <c r="R171" s="11">
        <f>VLOOKUP(B171,'[1]DHG 2024-25'!$B$2:$K$265,10,FALSE)</f>
        <v>594</v>
      </c>
      <c r="S171" s="11">
        <f>VLOOKUP(B171,'[1]DHG 2024-25'!$B$2:$AV$265,47,FALSE)</f>
        <v>746.55</v>
      </c>
      <c r="T171" s="11">
        <f>VLOOKUP(B171,'[1]DHG 2024-25'!$B$2:$AW$265,48,FALSE)</f>
        <v>128.35</v>
      </c>
      <c r="U171" s="11">
        <f>VLOOKUP(B171,'[1]DHG 2024-25'!$B$2:$AX$265,49,FALSE)</f>
        <v>9</v>
      </c>
      <c r="V171" s="11">
        <f>VLOOKUP(B171,'[1]DHG 2024-25'!$B$2:$AL$265,37,FALSE)</f>
        <v>0</v>
      </c>
      <c r="W171" s="33">
        <f>VLOOKUP(B171,'[1]DHG 2024-25'!$B$2:$AY$265,50,FALSE)</f>
        <v>883.9</v>
      </c>
      <c r="X171" s="39">
        <f t="shared" si="8"/>
        <v>34.610000000000014</v>
      </c>
      <c r="Z171" s="41">
        <f t="shared" si="7"/>
        <v>60.110000000000014</v>
      </c>
    </row>
    <row r="172" spans="1:26" ht="20.149999999999999" customHeight="1" x14ac:dyDescent="0.4">
      <c r="A172" s="2">
        <v>93</v>
      </c>
      <c r="B172" s="1" t="s">
        <v>529</v>
      </c>
      <c r="C172" s="1" t="s">
        <v>49</v>
      </c>
      <c r="D172" s="76" t="s">
        <v>530</v>
      </c>
      <c r="E172" s="86" t="s">
        <v>531</v>
      </c>
      <c r="F172" s="11">
        <f>VLOOKUP(B172,'[2]DHG 2023-24'!$B$2:$J$265,9,FALSE)</f>
        <v>27</v>
      </c>
      <c r="G172" s="11">
        <f>VLOOKUP(B172,'[2]DHG 2023-24'!$B$2:$K$265,10,FALSE)</f>
        <v>830</v>
      </c>
      <c r="H172" s="11">
        <f>VLOOKUP(B172,'[2]DHG 2023-24'!$B$2:$AV$265,47,FALSE)</f>
        <v>1066.06</v>
      </c>
      <c r="I172" s="11">
        <f>VLOOKUP(B172,'[2]DHG 2023-24'!$B$2:$AW$265,48,FALSE)</f>
        <v>128.46</v>
      </c>
      <c r="J172" s="11">
        <f>VLOOKUP(B172,'[2]DHG 2023-24'!$B$2:$CO$265,49,FALSE)</f>
        <v>21</v>
      </c>
      <c r="K172" s="11">
        <f>VLOOKUP(B172,'[2]DHG 2023-24'!$B$2:$AK$265,36,FALSE)</f>
        <v>23</v>
      </c>
      <c r="L172" s="12">
        <f>VLOOKUP(B172,'[2]DHG 2023-24'!$B$2:$AY$265,50,FALSE)</f>
        <v>1215.52</v>
      </c>
      <c r="M172" s="11">
        <f>VLOOKUP(B172,'[2]DHG 2023-24'!$B$2:$CM$265,90,FALSE)</f>
        <v>1096.1499999999999</v>
      </c>
      <c r="N172" s="11">
        <f>VLOOKUP(B172,'[2]DHG 2023-24'!$B$2:$CN$265,91,FALSE)</f>
        <v>134.37</v>
      </c>
      <c r="O172" s="11">
        <f>VLOOKUP(B172,'[2]DHG 2023-24'!$B$2:$CO$265,92,FALSE)</f>
        <v>22</v>
      </c>
      <c r="P172" s="11">
        <f>VLOOKUP(B172,'[2]DHG 2023-24'!$B$2:$CP$265,93,FALSE)</f>
        <v>1252.52</v>
      </c>
      <c r="Q172" s="11">
        <f>VLOOKUP(B172,'[1]DHG 2024-25'!$B$2:$J$265,9,FALSE)</f>
        <v>28</v>
      </c>
      <c r="R172" s="11">
        <f>VLOOKUP(B172,'[1]DHG 2024-25'!$B$2:$K$265,10,FALSE)</f>
        <v>824</v>
      </c>
      <c r="S172" s="11">
        <f>VLOOKUP(B172,'[1]DHG 2024-25'!$B$2:$AV$265,47,FALSE)</f>
        <v>1086.95</v>
      </c>
      <c r="T172" s="11">
        <f>VLOOKUP(B172,'[1]DHG 2024-25'!$B$2:$AW$265,48,FALSE)</f>
        <v>141.81</v>
      </c>
      <c r="U172" s="11">
        <f>VLOOKUP(B172,'[1]DHG 2024-25'!$B$2:$AX$265,49,FALSE)</f>
        <v>21</v>
      </c>
      <c r="V172" s="11">
        <f>VLOOKUP(B172,'[1]DHG 2024-25'!$B$2:$AL$265,37,FALSE)</f>
        <v>23</v>
      </c>
      <c r="W172" s="33">
        <f>VLOOKUP(B172,'[1]DHG 2024-25'!$B$2:$AY$265,50,FALSE)</f>
        <v>1249.76</v>
      </c>
      <c r="X172" s="39">
        <f t="shared" si="8"/>
        <v>34.240000000000009</v>
      </c>
      <c r="Z172" s="41">
        <f t="shared" si="7"/>
        <v>-2.7599999999999909</v>
      </c>
    </row>
    <row r="173" spans="1:26" ht="20.149999999999999" customHeight="1" x14ac:dyDescent="0.4">
      <c r="A173" s="2">
        <v>93</v>
      </c>
      <c r="B173" s="1" t="s">
        <v>578</v>
      </c>
      <c r="C173" s="1" t="s">
        <v>23</v>
      </c>
      <c r="D173" s="76" t="s">
        <v>581</v>
      </c>
      <c r="E173" s="86" t="s">
        <v>531</v>
      </c>
      <c r="F173" s="11">
        <f>VLOOKUP(B173,'[2]DHG 2023-24'!$B$2:$J$265,9,FALSE)</f>
        <v>16</v>
      </c>
      <c r="G173" s="11">
        <f>VLOOKUP(B173,'[2]DHG 2023-24'!$B$2:$K$265,10,FALSE)</f>
        <v>387</v>
      </c>
      <c r="H173" s="11">
        <f>VLOOKUP(B173,'[2]DHG 2023-24'!$B$2:$AV$265,47,FALSE)</f>
        <v>618.96999999999991</v>
      </c>
      <c r="I173" s="11">
        <f>VLOOKUP(B173,'[2]DHG 2023-24'!$B$2:$AW$265,48,FALSE)</f>
        <v>108.83</v>
      </c>
      <c r="J173" s="11">
        <f>VLOOKUP(B173,'[2]DHG 2023-24'!$B$2:$CO$265,49,FALSE)</f>
        <v>23</v>
      </c>
      <c r="K173" s="11">
        <f>VLOOKUP(B173,'[2]DHG 2023-24'!$B$2:$AK$265,36,FALSE)</f>
        <v>10</v>
      </c>
      <c r="L173" s="12">
        <f>VLOOKUP(B173,'[2]DHG 2023-24'!$B$2:$AY$265,50,FALSE)</f>
        <v>750.8</v>
      </c>
      <c r="M173" s="11">
        <f>VLOOKUP(B173,'[2]DHG 2023-24'!$B$2:$CM$265,90,FALSE)</f>
        <v>592.89999999999986</v>
      </c>
      <c r="N173" s="11">
        <f>VLOOKUP(B173,'[2]DHG 2023-24'!$B$2:$CN$265,91,FALSE)</f>
        <v>133.9</v>
      </c>
      <c r="O173" s="11">
        <f>VLOOKUP(B173,'[2]DHG 2023-24'!$B$2:$CO$265,92,FALSE)</f>
        <v>23</v>
      </c>
      <c r="P173" s="11">
        <f>VLOOKUP(B173,'[2]DHG 2023-24'!$B$2:$CP$265,93,FALSE)</f>
        <v>749.8</v>
      </c>
      <c r="Q173" s="11">
        <f>VLOOKUP(B173,'[1]DHG 2024-25'!$B$2:$J$265,9,FALSE)</f>
        <v>16</v>
      </c>
      <c r="R173" s="11">
        <f>VLOOKUP(B173,'[1]DHG 2024-25'!$B$2:$K$265,10,FALSE)</f>
        <v>495</v>
      </c>
      <c r="S173" s="11">
        <f>VLOOKUP(B173,'[1]DHG 2024-25'!$B$2:$AV$265,47,FALSE)</f>
        <v>622.29</v>
      </c>
      <c r="T173" s="11">
        <f>VLOOKUP(B173,'[1]DHG 2024-25'!$B$2:$AW$265,48,FALSE)</f>
        <v>103.77</v>
      </c>
      <c r="U173" s="11">
        <f>VLOOKUP(B173,'[1]DHG 2024-25'!$B$2:$AX$265,49,FALSE)</f>
        <v>22</v>
      </c>
      <c r="V173" s="11">
        <f>VLOOKUP(B173,'[1]DHG 2024-25'!$B$2:$AL$265,37,FALSE)</f>
        <v>10</v>
      </c>
      <c r="W173" s="33">
        <f>VLOOKUP(B173,'[1]DHG 2024-25'!$B$2:$AY$265,50,FALSE)</f>
        <v>748.06</v>
      </c>
      <c r="X173" s="39">
        <f t="shared" si="8"/>
        <v>-2.7400000000000091</v>
      </c>
      <c r="Z173" s="41">
        <f t="shared" si="7"/>
        <v>-1.7400000000000091</v>
      </c>
    </row>
    <row r="174" spans="1:26" ht="20.149999999999999" customHeight="1" x14ac:dyDescent="0.4">
      <c r="A174" s="2">
        <v>93</v>
      </c>
      <c r="B174" s="1" t="s">
        <v>532</v>
      </c>
      <c r="C174" s="1" t="s">
        <v>27</v>
      </c>
      <c r="D174" s="76" t="s">
        <v>533</v>
      </c>
      <c r="E174" s="86" t="s">
        <v>531</v>
      </c>
      <c r="F174" s="11">
        <f>VLOOKUP(B174,'[2]DHG 2023-24'!$B$2:$J$265,9,FALSE)</f>
        <v>7</v>
      </c>
      <c r="G174" s="11">
        <f>VLOOKUP(B174,'[2]DHG 2023-24'!$B$2:$K$265,10,FALSE)</f>
        <v>180</v>
      </c>
      <c r="H174" s="11">
        <f>VLOOKUP(B174,'[2]DHG 2023-24'!$B$2:$AV$265,47,FALSE)</f>
        <v>255.89</v>
      </c>
      <c r="I174" s="11">
        <f>VLOOKUP(B174,'[2]DHG 2023-24'!$B$2:$AW$265,48,FALSE)</f>
        <v>47.49</v>
      </c>
      <c r="J174" s="11">
        <f>VLOOKUP(B174,'[2]DHG 2023-24'!$B$2:$CO$265,49,FALSE)</f>
        <v>0</v>
      </c>
      <c r="K174" s="11">
        <f>VLOOKUP(B174,'[2]DHG 2023-24'!$B$2:$AK$265,36,FALSE)</f>
        <v>0</v>
      </c>
      <c r="L174" s="12">
        <f>VLOOKUP(B174,'[2]DHG 2023-24'!$B$2:$AY$265,50,FALSE)</f>
        <v>303.38</v>
      </c>
      <c r="M174" s="11">
        <f>VLOOKUP(B174,'[2]DHG 2023-24'!$B$2:$CM$265,90,FALSE)</f>
        <v>260</v>
      </c>
      <c r="N174" s="11">
        <f>VLOOKUP(B174,'[2]DHG 2023-24'!$B$2:$CN$265,91,FALSE)</f>
        <v>37.630000000000003</v>
      </c>
      <c r="O174" s="11">
        <f>VLOOKUP(B174,'[2]DHG 2023-24'!$B$2:$CO$265,92,FALSE)</f>
        <v>8</v>
      </c>
      <c r="P174" s="11">
        <f>VLOOKUP(B174,'[2]DHG 2023-24'!$B$2:$CP$265,93,FALSE)</f>
        <v>305.63</v>
      </c>
      <c r="Q174" s="11">
        <f>VLOOKUP(B174,'[1]DHG 2024-25'!$B$2:$J$265,9,FALSE)</f>
        <v>7</v>
      </c>
      <c r="R174" s="11">
        <f>VLOOKUP(B174,'[1]DHG 2024-25'!$B$2:$K$265,10,FALSE)</f>
        <v>224</v>
      </c>
      <c r="S174" s="11">
        <f>VLOOKUP(B174,'[1]DHG 2024-25'!$B$2:$AV$265,47,FALSE)</f>
        <v>259.26</v>
      </c>
      <c r="T174" s="11">
        <f>VLOOKUP(B174,'[1]DHG 2024-25'!$B$2:$AW$265,48,FALSE)</f>
        <v>38.299999999999997</v>
      </c>
      <c r="U174" s="11">
        <f>VLOOKUP(B174,'[1]DHG 2024-25'!$B$2:$AX$265,49,FALSE)</f>
        <v>7</v>
      </c>
      <c r="V174" s="11">
        <f>VLOOKUP(B174,'[1]DHG 2024-25'!$B$2:$AL$265,37,FALSE)</f>
        <v>0</v>
      </c>
      <c r="W174" s="33">
        <f>VLOOKUP(B174,'[1]DHG 2024-25'!$B$2:$AY$265,50,FALSE)</f>
        <v>304.56</v>
      </c>
      <c r="X174" s="39">
        <f t="shared" si="8"/>
        <v>1.1800000000000068</v>
      </c>
      <c r="Z174" s="41">
        <f t="shared" si="7"/>
        <v>-1.0699999999999932</v>
      </c>
    </row>
    <row r="175" spans="1:26" ht="20.149999999999999" customHeight="1" x14ac:dyDescent="0.4">
      <c r="A175" s="2">
        <v>93</v>
      </c>
      <c r="B175" s="1" t="s">
        <v>579</v>
      </c>
      <c r="C175" s="1" t="s">
        <v>27</v>
      </c>
      <c r="D175" s="76" t="s">
        <v>580</v>
      </c>
      <c r="E175" s="86" t="s">
        <v>531</v>
      </c>
      <c r="F175" s="11">
        <f>VLOOKUP(B175,'[2]DHG 2023-24'!$B$2:$J$265,9,FALSE)</f>
        <v>15</v>
      </c>
      <c r="G175" s="11">
        <f>VLOOKUP(B175,'[2]DHG 2023-24'!$B$2:$K$265,10,FALSE)</f>
        <v>459</v>
      </c>
      <c r="H175" s="11">
        <f>VLOOKUP(B175,'[2]DHG 2023-24'!$B$2:$AV$265,47,FALSE)</f>
        <v>586.15</v>
      </c>
      <c r="I175" s="11">
        <f>VLOOKUP(B175,'[2]DHG 2023-24'!$B$2:$AW$265,48,FALSE)</f>
        <v>118.9</v>
      </c>
      <c r="J175" s="11">
        <f>VLOOKUP(B175,'[2]DHG 2023-24'!$B$2:$CO$265,49,FALSE)</f>
        <v>0</v>
      </c>
      <c r="K175" s="11">
        <f>VLOOKUP(B175,'[2]DHG 2023-24'!$B$2:$AK$265,36,FALSE)</f>
        <v>0</v>
      </c>
      <c r="L175" s="12">
        <f>VLOOKUP(B175,'[2]DHG 2023-24'!$B$2:$AY$265,50,FALSE)</f>
        <v>705.05</v>
      </c>
      <c r="M175" s="11">
        <f>VLOOKUP(B175,'[2]DHG 2023-24'!$B$2:$CM$265,90,FALSE)</f>
        <v>580</v>
      </c>
      <c r="N175" s="11">
        <f>VLOOKUP(B175,'[2]DHG 2023-24'!$B$2:$CN$265,91,FALSE)</f>
        <v>133.05000000000001</v>
      </c>
      <c r="O175" s="11">
        <f>VLOOKUP(B175,'[2]DHG 2023-24'!$B$2:$CO$265,92,FALSE)</f>
        <v>0</v>
      </c>
      <c r="P175" s="11">
        <f>VLOOKUP(B175,'[2]DHG 2023-24'!$B$2:$CP$265,93,FALSE)</f>
        <v>713.05</v>
      </c>
      <c r="Q175" s="11">
        <f>VLOOKUP(B175,'[1]DHG 2024-25'!$B$2:$J$265,9,FALSE)</f>
        <v>15</v>
      </c>
      <c r="R175" s="11">
        <f>VLOOKUP(B175,'[1]DHG 2024-25'!$B$2:$K$265,10,FALSE)</f>
        <v>373</v>
      </c>
      <c r="S175" s="11">
        <f>VLOOKUP(B175,'[1]DHG 2024-25'!$B$2:$AV$265,47,FALSE)</f>
        <v>581.93000000000006</v>
      </c>
      <c r="T175" s="11">
        <f>VLOOKUP(B175,'[1]DHG 2024-25'!$B$2:$AW$265,48,FALSE)</f>
        <v>120.07</v>
      </c>
      <c r="U175" s="11">
        <f>VLOOKUP(B175,'[1]DHG 2024-25'!$B$2:$AX$265,49,FALSE)</f>
        <v>7</v>
      </c>
      <c r="V175" s="11">
        <f>VLOOKUP(B175,'[1]DHG 2024-25'!$B$2:$AL$265,37,FALSE)</f>
        <v>0</v>
      </c>
      <c r="W175" s="33">
        <f>VLOOKUP(B175,'[1]DHG 2024-25'!$B$2:$AY$265,50,FALSE)</f>
        <v>709</v>
      </c>
      <c r="X175" s="39">
        <f t="shared" si="8"/>
        <v>3.9500000000000455</v>
      </c>
      <c r="Z175" s="41">
        <f t="shared" si="7"/>
        <v>-4.0499999999999545</v>
      </c>
    </row>
    <row r="176" spans="1:26" ht="20.149999999999999" customHeight="1" x14ac:dyDescent="0.4">
      <c r="A176" s="2">
        <v>93</v>
      </c>
      <c r="B176" s="1" t="s">
        <v>565</v>
      </c>
      <c r="C176" s="1" t="s">
        <v>23</v>
      </c>
      <c r="D176" s="76" t="s">
        <v>569</v>
      </c>
      <c r="E176" s="86" t="s">
        <v>568</v>
      </c>
      <c r="F176" s="11">
        <f>VLOOKUP(B176,'[2]DHG 2023-24'!$B$2:$J$265,9,FALSE)</f>
        <v>30</v>
      </c>
      <c r="G176" s="11">
        <f>VLOOKUP(B176,'[2]DHG 2023-24'!$B$2:$K$265,10,FALSE)</f>
        <v>947</v>
      </c>
      <c r="H176" s="11">
        <f>VLOOKUP(B176,'[2]DHG 2023-24'!$B$2:$AV$265,47,FALSE)</f>
        <v>1148.6200000000001</v>
      </c>
      <c r="I176" s="11">
        <f>VLOOKUP(B176,'[2]DHG 2023-24'!$B$2:$AW$265,48,FALSE)</f>
        <v>158.1</v>
      </c>
      <c r="J176" s="11">
        <f>VLOOKUP(B176,'[2]DHG 2023-24'!$B$2:$CO$265,49,FALSE)</f>
        <v>19</v>
      </c>
      <c r="K176" s="11">
        <f>VLOOKUP(B176,'[2]DHG 2023-24'!$B$2:$AK$265,36,FALSE)</f>
        <v>51</v>
      </c>
      <c r="L176" s="12">
        <f>VLOOKUP(B176,'[2]DHG 2023-24'!$B$2:$AY$265,50,FALSE)</f>
        <v>1325.72</v>
      </c>
      <c r="M176" s="11">
        <f>VLOOKUP(B176,'[2]DHG 2023-24'!$B$2:$CM$265,90,FALSE)</f>
        <v>1175.0500000000002</v>
      </c>
      <c r="N176" s="11">
        <f>VLOOKUP(B176,'[2]DHG 2023-24'!$B$2:$CN$265,91,FALSE)</f>
        <v>131.66999999999999</v>
      </c>
      <c r="O176" s="11">
        <f>VLOOKUP(B176,'[2]DHG 2023-24'!$B$2:$CO$265,92,FALSE)</f>
        <v>19</v>
      </c>
      <c r="P176" s="11">
        <f>VLOOKUP(B176,'[2]DHG 2023-24'!$B$2:$CP$265,93,FALSE)</f>
        <v>1325.72</v>
      </c>
      <c r="Q176" s="11">
        <f>VLOOKUP(B176,'[1]DHG 2024-25'!$B$2:$J$265,9,FALSE)</f>
        <v>30</v>
      </c>
      <c r="R176" s="11">
        <f>VLOOKUP(B176,'[1]DHG 2024-25'!$B$2:$K$265,10,FALSE)</f>
        <v>947</v>
      </c>
      <c r="S176" s="11">
        <f>VLOOKUP(B176,'[1]DHG 2024-25'!$B$2:$AV$265,47,FALSE)</f>
        <v>1139.5999999999999</v>
      </c>
      <c r="T176" s="11">
        <f>VLOOKUP(B176,'[1]DHG 2024-25'!$B$2:$AW$265,48,FALSE)</f>
        <v>159.41999999999999</v>
      </c>
      <c r="U176" s="11">
        <f>VLOOKUP(B176,'[1]DHG 2024-25'!$B$2:$AX$265,49,FALSE)</f>
        <v>19</v>
      </c>
      <c r="V176" s="11">
        <f>VLOOKUP(B176,'[1]DHG 2024-25'!$B$2:$AL$265,37,FALSE)</f>
        <v>51</v>
      </c>
      <c r="W176" s="33">
        <f>VLOOKUP(B176,'[1]DHG 2024-25'!$B$2:$AY$265,50,FALSE)</f>
        <v>1318.02</v>
      </c>
      <c r="X176" s="39">
        <f t="shared" si="8"/>
        <v>-7.7000000000000455</v>
      </c>
      <c r="Z176" s="41">
        <f t="shared" si="7"/>
        <v>-7.7000000000000455</v>
      </c>
    </row>
    <row r="177" spans="1:28" ht="20.149999999999999" customHeight="1" x14ac:dyDescent="0.4">
      <c r="A177" s="2">
        <v>93</v>
      </c>
      <c r="B177" s="1" t="s">
        <v>566</v>
      </c>
      <c r="C177" s="1" t="s">
        <v>27</v>
      </c>
      <c r="D177" s="76" t="s">
        <v>567</v>
      </c>
      <c r="E177" s="86" t="s">
        <v>568</v>
      </c>
      <c r="F177" s="11">
        <f>VLOOKUP(B177,'[2]DHG 2023-24'!$B$2:$J$265,9,FALSE)</f>
        <v>11</v>
      </c>
      <c r="G177" s="11">
        <f>VLOOKUP(B177,'[2]DHG 2023-24'!$B$2:$K$265,10,FALSE)</f>
        <v>264</v>
      </c>
      <c r="H177" s="11">
        <f>VLOOKUP(B177,'[2]DHG 2023-24'!$B$2:$AV$265,47,FALSE)</f>
        <v>436.09000000000003</v>
      </c>
      <c r="I177" s="11">
        <f>VLOOKUP(B177,'[2]DHG 2023-24'!$B$2:$AW$265,48,FALSE)</f>
        <v>63.41</v>
      </c>
      <c r="J177" s="11">
        <f>VLOOKUP(B177,'[2]DHG 2023-24'!$B$2:$CO$265,49,FALSE)</f>
        <v>7</v>
      </c>
      <c r="K177" s="11">
        <f>VLOOKUP(B177,'[2]DHG 2023-24'!$B$2:$AK$265,36,FALSE)</f>
        <v>0</v>
      </c>
      <c r="L177" s="12">
        <f>VLOOKUP(B177,'[2]DHG 2023-24'!$B$2:$AY$265,50,FALSE)</f>
        <v>506.5</v>
      </c>
      <c r="M177" s="11">
        <f>VLOOKUP(B177,'[2]DHG 2023-24'!$B$2:$CM$265,90,FALSE)</f>
        <v>430.00000000000006</v>
      </c>
      <c r="N177" s="11">
        <f>VLOOKUP(B177,'[2]DHG 2023-24'!$B$2:$CN$265,91,FALSE)</f>
        <v>81.63</v>
      </c>
      <c r="O177" s="11">
        <f>VLOOKUP(B177,'[2]DHG 2023-24'!$B$2:$CO$265,92,FALSE)</f>
        <v>7</v>
      </c>
      <c r="P177" s="11">
        <f>VLOOKUP(B177,'[2]DHG 2023-24'!$B$2:$CP$265,93,FALSE)</f>
        <v>518.63</v>
      </c>
      <c r="Q177" s="11">
        <f>VLOOKUP(B177,'[1]DHG 2024-25'!$B$2:$J$265,9,FALSE)</f>
        <v>11</v>
      </c>
      <c r="R177" s="11">
        <f>VLOOKUP(B177,'[1]DHG 2024-25'!$B$2:$K$265,10,FALSE)</f>
        <v>291</v>
      </c>
      <c r="S177" s="11">
        <f>VLOOKUP(B177,'[1]DHG 2024-25'!$B$2:$AV$265,47,FALSE)</f>
        <v>460.86</v>
      </c>
      <c r="T177" s="11">
        <f>VLOOKUP(B177,'[1]DHG 2024-25'!$B$2:$AW$265,48,FALSE)</f>
        <v>60.14</v>
      </c>
      <c r="U177" s="11">
        <f>VLOOKUP(B177,'[1]DHG 2024-25'!$B$2:$AX$265,49,FALSE)</f>
        <v>7</v>
      </c>
      <c r="V177" s="11">
        <f>VLOOKUP(B177,'[1]DHG 2024-25'!$B$2:$AL$265,37,FALSE)</f>
        <v>0</v>
      </c>
      <c r="W177" s="33">
        <f>VLOOKUP(B177,'[1]DHG 2024-25'!$B$2:$AY$265,50,FALSE)</f>
        <v>528</v>
      </c>
      <c r="X177" s="39">
        <f t="shared" si="8"/>
        <v>21.5</v>
      </c>
      <c r="Z177" s="41">
        <f t="shared" si="7"/>
        <v>9.3700000000000045</v>
      </c>
    </row>
    <row r="178" spans="1:28" ht="20.149999999999999" customHeight="1" x14ac:dyDescent="0.4">
      <c r="A178" s="2">
        <v>93</v>
      </c>
      <c r="B178" s="1" t="s">
        <v>436</v>
      </c>
      <c r="C178" s="1" t="s">
        <v>81</v>
      </c>
      <c r="D178" s="76" t="s">
        <v>437</v>
      </c>
      <c r="E178" s="86" t="s">
        <v>438</v>
      </c>
      <c r="F178" s="11">
        <f>VLOOKUP(B178,'[2]DHG 2023-24'!$B$2:$J$265,9,FALSE)</f>
        <v>24</v>
      </c>
      <c r="G178" s="11">
        <f>VLOOKUP(B178,'[2]DHG 2023-24'!$B$2:$K$265,10,FALSE)</f>
        <v>608</v>
      </c>
      <c r="H178" s="11">
        <f>VLOOKUP(B178,'[2]DHG 2023-24'!$B$2:$AV$265,47,FALSE)</f>
        <v>948.81999999999994</v>
      </c>
      <c r="I178" s="11">
        <f>VLOOKUP(B178,'[2]DHG 2023-24'!$B$2:$AW$265,48,FALSE)</f>
        <v>118.07</v>
      </c>
      <c r="J178" s="11">
        <f>VLOOKUP(B178,'[2]DHG 2023-24'!$B$2:$CO$265,49,FALSE)</f>
        <v>16</v>
      </c>
      <c r="K178" s="11">
        <f>VLOOKUP(B178,'[2]DHG 2023-24'!$B$2:$AK$265,36,FALSE)</f>
        <v>8</v>
      </c>
      <c r="L178" s="12">
        <f>VLOOKUP(B178,'[2]DHG 2023-24'!$B$2:$AY$265,50,FALSE)</f>
        <v>1082.8899999999999</v>
      </c>
      <c r="M178" s="11">
        <f>VLOOKUP(B178,'[2]DHG 2023-24'!$B$2:$CM$265,90,FALSE)</f>
        <v>939.59999999999991</v>
      </c>
      <c r="N178" s="11">
        <f>VLOOKUP(B178,'[2]DHG 2023-24'!$B$2:$CN$265,91,FALSE)</f>
        <v>127.28999999999999</v>
      </c>
      <c r="O178" s="11">
        <f>VLOOKUP(B178,'[2]DHG 2023-24'!$B$2:$CO$265,92,FALSE)</f>
        <v>16</v>
      </c>
      <c r="P178" s="11">
        <f>VLOOKUP(B178,'[2]DHG 2023-24'!$B$2:$CP$265,93,FALSE)</f>
        <v>1082.8899999999999</v>
      </c>
      <c r="Q178" s="11">
        <f>VLOOKUP(B178,'[1]DHG 2024-25'!$B$2:$J$265,9,FALSE)</f>
        <v>24</v>
      </c>
      <c r="R178" s="11">
        <f>VLOOKUP(B178,'[1]DHG 2024-25'!$B$2:$K$265,10,FALSE)</f>
        <v>611</v>
      </c>
      <c r="S178" s="11">
        <f>VLOOKUP(B178,'[1]DHG 2024-25'!$B$2:$AV$265,47,FALSE)</f>
        <v>957.12000000000012</v>
      </c>
      <c r="T178" s="11">
        <f>VLOOKUP(B178,'[1]DHG 2024-25'!$B$2:$AW$265,48,FALSE)</f>
        <v>120.57</v>
      </c>
      <c r="U178" s="11">
        <f>VLOOKUP(B178,'[1]DHG 2024-25'!$B$2:$AX$265,49,FALSE)</f>
        <v>16</v>
      </c>
      <c r="V178" s="11">
        <f>VLOOKUP(B178,'[1]DHG 2024-25'!$B$2:$AL$265,37,FALSE)</f>
        <v>8</v>
      </c>
      <c r="W178" s="33">
        <f>VLOOKUP(B178,'[1]DHG 2024-25'!$B$2:$AY$265,50,FALSE)</f>
        <v>1093.69</v>
      </c>
      <c r="X178" s="39">
        <f t="shared" si="8"/>
        <v>10.800000000000182</v>
      </c>
      <c r="Z178" s="41">
        <f t="shared" si="7"/>
        <v>10.800000000000182</v>
      </c>
    </row>
    <row r="179" spans="1:28" ht="20.149999999999999" customHeight="1" x14ac:dyDescent="0.4">
      <c r="A179" s="2">
        <v>93</v>
      </c>
      <c r="B179" s="1" t="s">
        <v>462</v>
      </c>
      <c r="C179" s="1" t="s">
        <v>23</v>
      </c>
      <c r="D179" s="76" t="s">
        <v>40</v>
      </c>
      <c r="E179" s="86" t="s">
        <v>438</v>
      </c>
      <c r="F179" s="11">
        <f>VLOOKUP(B179,'[2]DHG 2023-24'!$B$2:$J$265,9,FALSE)</f>
        <v>26</v>
      </c>
      <c r="G179" s="11">
        <f>VLOOKUP(B179,'[2]DHG 2023-24'!$B$2:$K$265,10,FALSE)</f>
        <v>844</v>
      </c>
      <c r="H179" s="11">
        <f>VLOOKUP(B179,'[2]DHG 2023-24'!$B$2:$AV$265,47,FALSE)</f>
        <v>941.89</v>
      </c>
      <c r="I179" s="11">
        <f>VLOOKUP(B179,'[2]DHG 2023-24'!$B$2:$AW$265,48,FALSE)</f>
        <v>128.12</v>
      </c>
      <c r="J179" s="11">
        <f>VLOOKUP(B179,'[2]DHG 2023-24'!$B$2:$CO$265,49,FALSE)</f>
        <v>13</v>
      </c>
      <c r="K179" s="11">
        <f>VLOOKUP(B179,'[2]DHG 2023-24'!$B$2:$AK$265,36,FALSE)</f>
        <v>5</v>
      </c>
      <c r="L179" s="12">
        <f>VLOOKUP(B179,'[2]DHG 2023-24'!$B$2:$AY$265,50,FALSE)</f>
        <v>1083.01</v>
      </c>
      <c r="M179" s="11">
        <f>VLOOKUP(B179,'[2]DHG 2023-24'!$B$2:$CM$265,90,FALSE)</f>
        <v>927.9</v>
      </c>
      <c r="N179" s="11">
        <f>VLOOKUP(B179,'[2]DHG 2023-24'!$B$2:$CN$265,91,FALSE)</f>
        <v>144.11000000000001</v>
      </c>
      <c r="O179" s="11">
        <f>VLOOKUP(B179,'[2]DHG 2023-24'!$B$2:$CO$265,92,FALSE)</f>
        <v>21</v>
      </c>
      <c r="P179" s="11">
        <f>VLOOKUP(B179,'[2]DHG 2023-24'!$B$2:$CP$265,93,FALSE)</f>
        <v>1093.01</v>
      </c>
      <c r="Q179" s="11">
        <f>VLOOKUP(B179,'[1]DHG 2024-25'!$B$2:$J$265,9,FALSE)</f>
        <v>27</v>
      </c>
      <c r="R179" s="11">
        <f>VLOOKUP(B179,'[1]DHG 2024-25'!$B$2:$K$265,10,FALSE)</f>
        <v>869</v>
      </c>
      <c r="S179" s="11">
        <f>VLOOKUP(B179,'[1]DHG 2024-25'!$B$2:$AV$265,47,FALSE)</f>
        <v>967.75000000000011</v>
      </c>
      <c r="T179" s="11">
        <f>VLOOKUP(B179,'[1]DHG 2024-25'!$B$2:$AW$265,48,FALSE)</f>
        <v>137.63</v>
      </c>
      <c r="U179" s="11">
        <f>VLOOKUP(B179,'[1]DHG 2024-25'!$B$2:$AX$265,49,FALSE)</f>
        <v>13</v>
      </c>
      <c r="V179" s="11">
        <f>VLOOKUP(B179,'[1]DHG 2024-25'!$B$2:$AL$265,37,FALSE)</f>
        <v>5</v>
      </c>
      <c r="W179" s="33">
        <f>VLOOKUP(B179,'[1]DHG 2024-25'!$B$2:$AY$265,50,FALSE)</f>
        <v>1118.3800000000001</v>
      </c>
      <c r="X179" s="39">
        <f t="shared" si="8"/>
        <v>35.370000000000118</v>
      </c>
      <c r="Z179" s="41">
        <f t="shared" si="7"/>
        <v>25.370000000000118</v>
      </c>
    </row>
    <row r="180" spans="1:28" ht="20.149999999999999" customHeight="1" x14ac:dyDescent="0.4">
      <c r="A180" s="2">
        <v>93</v>
      </c>
      <c r="B180" s="1" t="s">
        <v>463</v>
      </c>
      <c r="C180" s="1" t="s">
        <v>27</v>
      </c>
      <c r="D180" s="76" t="s">
        <v>464</v>
      </c>
      <c r="E180" s="86" t="s">
        <v>438</v>
      </c>
      <c r="F180" s="11">
        <f>VLOOKUP(B180,'[2]DHG 2023-24'!$B$2:$J$265,9,FALSE)</f>
        <v>8</v>
      </c>
      <c r="G180" s="11">
        <f>VLOOKUP(B180,'[2]DHG 2023-24'!$B$2:$K$265,10,FALSE)</f>
        <v>192</v>
      </c>
      <c r="H180" s="11">
        <f>VLOOKUP(B180,'[2]DHG 2023-24'!$B$2:$AV$265,47,FALSE)</f>
        <v>285.14999999999998</v>
      </c>
      <c r="I180" s="11">
        <f>VLOOKUP(B180,'[2]DHG 2023-24'!$B$2:$AW$265,48,FALSE)</f>
        <v>69.3</v>
      </c>
      <c r="J180" s="11">
        <f>VLOOKUP(B180,'[2]DHG 2023-24'!$B$2:$CO$265,49,FALSE)</f>
        <v>6</v>
      </c>
      <c r="K180" s="11">
        <f>VLOOKUP(B180,'[2]DHG 2023-24'!$B$2:$AK$265,36,FALSE)</f>
        <v>0</v>
      </c>
      <c r="L180" s="12">
        <f>VLOOKUP(B180,'[2]DHG 2023-24'!$B$2:$AY$265,50,FALSE)</f>
        <v>360.45</v>
      </c>
      <c r="M180" s="11">
        <f>VLOOKUP(B180,'[2]DHG 2023-24'!$B$2:$CM$265,90,FALSE)</f>
        <v>268</v>
      </c>
      <c r="N180" s="11">
        <f>VLOOKUP(B180,'[2]DHG 2023-24'!$B$2:$CN$265,91,FALSE)</f>
        <v>77.45</v>
      </c>
      <c r="O180" s="11">
        <f>VLOOKUP(B180,'[2]DHG 2023-24'!$B$2:$CO$265,92,FALSE)</f>
        <v>7</v>
      </c>
      <c r="P180" s="11">
        <f>VLOOKUP(B180,'[2]DHG 2023-24'!$B$2:$CP$265,93,FALSE)</f>
        <v>352.45</v>
      </c>
      <c r="Q180" s="11">
        <f>VLOOKUP(B180,'[1]DHG 2024-25'!$B$2:$J$265,9,FALSE)</f>
        <v>8</v>
      </c>
      <c r="R180" s="11">
        <f>VLOOKUP(B180,'[1]DHG 2024-25'!$B$2:$K$265,10,FALSE)</f>
        <v>198</v>
      </c>
      <c r="S180" s="11">
        <f>VLOOKUP(B180,'[1]DHG 2024-25'!$B$2:$AV$265,47,FALSE)</f>
        <v>295.85000000000002</v>
      </c>
      <c r="T180" s="11">
        <f>VLOOKUP(B180,'[1]DHG 2024-25'!$B$2:$AW$265,48,FALSE)</f>
        <v>63.03</v>
      </c>
      <c r="U180" s="11">
        <f>VLOOKUP(B180,'[1]DHG 2024-25'!$B$2:$AX$265,49,FALSE)</f>
        <v>6</v>
      </c>
      <c r="V180" s="11">
        <f>VLOOKUP(B180,'[1]DHG 2024-25'!$B$2:$AL$265,37,FALSE)</f>
        <v>0</v>
      </c>
      <c r="W180" s="33">
        <f>VLOOKUP(B180,'[1]DHG 2024-25'!$B$2:$AY$265,50,FALSE)</f>
        <v>364.88</v>
      </c>
      <c r="X180" s="39">
        <f t="shared" si="8"/>
        <v>4.4300000000000068</v>
      </c>
      <c r="Z180" s="41">
        <f t="shared" si="7"/>
        <v>12.430000000000007</v>
      </c>
    </row>
    <row r="181" spans="1:28" ht="20.149999999999999" customHeight="1" x14ac:dyDescent="0.4">
      <c r="A181" s="2">
        <v>93</v>
      </c>
      <c r="B181" s="1" t="s">
        <v>419</v>
      </c>
      <c r="C181" s="1" t="s">
        <v>30</v>
      </c>
      <c r="D181" s="76" t="s">
        <v>420</v>
      </c>
      <c r="E181" s="86" t="s">
        <v>421</v>
      </c>
      <c r="F181" s="11">
        <f>VLOOKUP(B181,'[2]DHG 2023-24'!$B$2:$J$265,9,FALSE)</f>
        <v>42</v>
      </c>
      <c r="G181" s="11">
        <f>VLOOKUP(B181,'[2]DHG 2023-24'!$B$2:$K$265,10,FALSE)</f>
        <v>1411</v>
      </c>
      <c r="H181" s="11">
        <f>VLOOKUP(B181,'[2]DHG 2023-24'!$B$2:$AV$265,47,FALSE)</f>
        <v>1529.93</v>
      </c>
      <c r="I181" s="11">
        <f>VLOOKUP(B181,'[2]DHG 2023-24'!$B$2:$AW$265,48,FALSE)</f>
        <v>175.58</v>
      </c>
      <c r="J181" s="11">
        <f>VLOOKUP(B181,'[2]DHG 2023-24'!$B$2:$CO$265,49,FALSE)</f>
        <v>19</v>
      </c>
      <c r="K181" s="11">
        <f>VLOOKUP(B181,'[2]DHG 2023-24'!$B$2:$AK$265,36,FALSE)</f>
        <v>0</v>
      </c>
      <c r="L181" s="12">
        <f>VLOOKUP(B181,'[2]DHG 2023-24'!$B$2:$AY$265,50,FALSE)</f>
        <v>1724.51</v>
      </c>
      <c r="M181" s="11">
        <f>VLOOKUP(B181,'[2]DHG 2023-24'!$B$2:$CM$265,90,FALSE)</f>
        <v>1526.05</v>
      </c>
      <c r="N181" s="11">
        <f>VLOOKUP(B181,'[2]DHG 2023-24'!$B$2:$CN$265,91,FALSE)</f>
        <v>176.46</v>
      </c>
      <c r="O181" s="11">
        <f>VLOOKUP(B181,'[2]DHG 2023-24'!$B$2:$CO$265,92,FALSE)</f>
        <v>24</v>
      </c>
      <c r="P181" s="11">
        <f>VLOOKUP(B181,'[2]DHG 2023-24'!$B$2:$CP$265,93,FALSE)</f>
        <v>1726.51</v>
      </c>
      <c r="Q181" s="11">
        <f>VLOOKUP(B181,'[1]DHG 2024-25'!$B$2:$J$265,9,FALSE)</f>
        <v>42</v>
      </c>
      <c r="R181" s="11">
        <f>VLOOKUP(B181,'[1]DHG 2024-25'!$B$2:$K$265,10,FALSE)</f>
        <v>1401</v>
      </c>
      <c r="S181" s="11">
        <f>VLOOKUP(B181,'[1]DHG 2024-25'!$B$2:$AV$265,47,FALSE)</f>
        <v>1530.99</v>
      </c>
      <c r="T181" s="11">
        <f>VLOOKUP(B181,'[1]DHG 2024-25'!$B$2:$AW$265,48,FALSE)</f>
        <v>172.81</v>
      </c>
      <c r="U181" s="11">
        <f>VLOOKUP(B181,'[1]DHG 2024-25'!$B$2:$AX$265,49,FALSE)</f>
        <v>19</v>
      </c>
      <c r="V181" s="11">
        <f>VLOOKUP(B181,'[1]DHG 2024-25'!$B$2:$AL$265,37,FALSE)</f>
        <v>0</v>
      </c>
      <c r="W181" s="33">
        <f>VLOOKUP(B181,'[1]DHG 2024-25'!$B$2:$AY$265,50,FALSE)</f>
        <v>1722.8</v>
      </c>
      <c r="X181" s="39">
        <f t="shared" si="8"/>
        <v>-1.7100000000000364</v>
      </c>
      <c r="Z181" s="41">
        <f t="shared" si="7"/>
        <v>-3.7100000000000364</v>
      </c>
    </row>
    <row r="182" spans="1:28" ht="20.149999999999999" customHeight="1" x14ac:dyDescent="0.4">
      <c r="A182" s="2">
        <v>93</v>
      </c>
      <c r="B182" s="1" t="s">
        <v>487</v>
      </c>
      <c r="C182" s="1" t="s">
        <v>49</v>
      </c>
      <c r="D182" s="76" t="s">
        <v>95</v>
      </c>
      <c r="E182" s="86" t="s">
        <v>421</v>
      </c>
      <c r="F182" s="11">
        <f>VLOOKUP(B182,'[2]DHG 2023-24'!$B$2:$J$265,9,FALSE)</f>
        <v>5</v>
      </c>
      <c r="G182" s="11">
        <f>VLOOKUP(B182,'[2]DHG 2023-24'!$B$2:$K$265,10,FALSE)</f>
        <v>132</v>
      </c>
      <c r="H182" s="11">
        <f>VLOOKUP(B182,'[2]DHG 2023-24'!$B$2:$AV$265,47,FALSE)</f>
        <v>204.48</v>
      </c>
      <c r="I182" s="11">
        <f>VLOOKUP(B182,'[2]DHG 2023-24'!$B$2:$AW$265,48,FALSE)</f>
        <v>14.33</v>
      </c>
      <c r="J182" s="11">
        <f>VLOOKUP(B182,'[2]DHG 2023-24'!$B$2:$CO$265,49,FALSE)</f>
        <v>5</v>
      </c>
      <c r="K182" s="11">
        <f>VLOOKUP(B182,'[2]DHG 2023-24'!$B$2:$AK$265,36,FALSE)</f>
        <v>6</v>
      </c>
      <c r="L182" s="12">
        <f>VLOOKUP(B182,'[2]DHG 2023-24'!$B$2:$AY$265,50,FALSE)</f>
        <v>223.81</v>
      </c>
      <c r="M182" s="11">
        <f>VLOOKUP(B182,'[2]DHG 2023-24'!$B$2:$CM$265,90,FALSE)</f>
        <v>203.78</v>
      </c>
      <c r="N182" s="11">
        <f>VLOOKUP(B182,'[2]DHG 2023-24'!$B$2:$CN$265,91,FALSE)</f>
        <v>16.03</v>
      </c>
      <c r="O182" s="11">
        <f>VLOOKUP(B182,'[2]DHG 2023-24'!$B$2:$CO$265,92,FALSE)</f>
        <v>5</v>
      </c>
      <c r="P182" s="11">
        <f>VLOOKUP(B182,'[2]DHG 2023-24'!$B$2:$CP$265,93,FALSE)</f>
        <v>224.81</v>
      </c>
      <c r="Q182" s="11">
        <f>VLOOKUP(B182,'[1]DHG 2024-25'!$B$2:$J$265,9,FALSE)</f>
        <v>5</v>
      </c>
      <c r="R182" s="11">
        <f>VLOOKUP(B182,'[1]DHG 2024-25'!$B$2:$K$265,10,FALSE)</f>
        <v>132</v>
      </c>
      <c r="S182" s="11">
        <f>VLOOKUP(B182,'[1]DHG 2024-25'!$B$2:$AV$265,47,FALSE)</f>
        <v>202.25</v>
      </c>
      <c r="T182" s="11">
        <f>VLOOKUP(B182,'[1]DHG 2024-25'!$B$2:$AW$265,48,FALSE)</f>
        <v>15.38</v>
      </c>
      <c r="U182" s="11">
        <f>VLOOKUP(B182,'[1]DHG 2024-25'!$B$2:$AX$265,49,FALSE)</f>
        <v>5</v>
      </c>
      <c r="V182" s="11">
        <f>VLOOKUP(B182,'[1]DHG 2024-25'!$B$2:$AL$265,37,FALSE)</f>
        <v>6</v>
      </c>
      <c r="W182" s="33">
        <f>VLOOKUP(B182,'[1]DHG 2024-25'!$B$2:$AY$265,50,FALSE)</f>
        <v>222.63</v>
      </c>
      <c r="X182" s="39">
        <f t="shared" si="8"/>
        <v>-1.1800000000000068</v>
      </c>
      <c r="Z182" s="41">
        <f t="shared" si="7"/>
        <v>-2.1800000000000068</v>
      </c>
    </row>
    <row r="183" spans="1:28" ht="20.149999999999999" customHeight="1" x14ac:dyDescent="0.4">
      <c r="A183" s="2">
        <v>93</v>
      </c>
      <c r="B183" s="1" t="s">
        <v>488</v>
      </c>
      <c r="C183" s="1" t="s">
        <v>27</v>
      </c>
      <c r="D183" s="76" t="s">
        <v>98</v>
      </c>
      <c r="E183" s="86" t="s">
        <v>421</v>
      </c>
      <c r="F183" s="11">
        <f>VLOOKUP(B183,'[2]DHG 2023-24'!$B$2:$J$265,9,FALSE)</f>
        <v>10</v>
      </c>
      <c r="G183" s="11">
        <f>VLOOKUP(B183,'[2]DHG 2023-24'!$B$2:$K$265,10,FALSE)</f>
        <v>234</v>
      </c>
      <c r="H183" s="11">
        <f>VLOOKUP(B183,'[2]DHG 2023-24'!$B$2:$AV$265,47,FALSE)</f>
        <v>414.46</v>
      </c>
      <c r="I183" s="11">
        <f>VLOOKUP(B183,'[2]DHG 2023-24'!$B$2:$AW$265,48,FALSE)</f>
        <v>50.79</v>
      </c>
      <c r="J183" s="11">
        <f>VLOOKUP(B183,'[2]DHG 2023-24'!$B$2:$CO$265,49,FALSE)</f>
        <v>5</v>
      </c>
      <c r="K183" s="11">
        <f>VLOOKUP(B183,'[2]DHG 2023-24'!$B$2:$AK$265,36,FALSE)</f>
        <v>0</v>
      </c>
      <c r="L183" s="12">
        <f>VLOOKUP(B183,'[2]DHG 2023-24'!$B$2:$AY$265,50,FALSE)</f>
        <v>470.25</v>
      </c>
      <c r="M183" s="11">
        <f>VLOOKUP(B183,'[2]DHG 2023-24'!$B$2:$CM$265,90,FALSE)</f>
        <v>419</v>
      </c>
      <c r="N183" s="11">
        <f>VLOOKUP(B183,'[2]DHG 2023-24'!$B$2:$CN$265,91,FALSE)</f>
        <v>49.25</v>
      </c>
      <c r="O183" s="11">
        <f>VLOOKUP(B183,'[2]DHG 2023-24'!$B$2:$CO$265,92,FALSE)</f>
        <v>5</v>
      </c>
      <c r="P183" s="11">
        <f>VLOOKUP(B183,'[2]DHG 2023-24'!$B$2:$CP$265,93,FALSE)</f>
        <v>473.25</v>
      </c>
      <c r="Q183" s="11">
        <f>VLOOKUP(B183,'[1]DHG 2024-25'!$B$2:$J$265,9,FALSE)</f>
        <v>10</v>
      </c>
      <c r="R183" s="11">
        <f>VLOOKUP(B183,'[1]DHG 2024-25'!$B$2:$K$265,10,FALSE)</f>
        <v>234</v>
      </c>
      <c r="S183" s="11">
        <f>VLOOKUP(B183,'[1]DHG 2024-25'!$B$2:$AV$265,47,FALSE)</f>
        <v>423.00000000000006</v>
      </c>
      <c r="T183" s="11">
        <f>VLOOKUP(B183,'[1]DHG 2024-25'!$B$2:$AW$265,48,FALSE)</f>
        <v>50.7</v>
      </c>
      <c r="U183" s="11">
        <f>VLOOKUP(B183,'[1]DHG 2024-25'!$B$2:$AX$265,49,FALSE)</f>
        <v>5</v>
      </c>
      <c r="V183" s="11">
        <f>VLOOKUP(B183,'[1]DHG 2024-25'!$B$2:$AL$265,37,FALSE)</f>
        <v>0</v>
      </c>
      <c r="W183" s="33">
        <f>VLOOKUP(B183,'[1]DHG 2024-25'!$B$2:$AY$265,50,FALSE)</f>
        <v>478.70000000000005</v>
      </c>
      <c r="X183" s="39">
        <f t="shared" si="8"/>
        <v>8.4500000000000455</v>
      </c>
      <c r="Z183" s="41">
        <f t="shared" si="7"/>
        <v>5.4500000000000455</v>
      </c>
    </row>
    <row r="184" spans="1:28" ht="20.149999999999999" customHeight="1" x14ac:dyDescent="0.4">
      <c r="A184" s="2">
        <v>93</v>
      </c>
      <c r="B184" s="1" t="s">
        <v>447</v>
      </c>
      <c r="C184" s="1" t="s">
        <v>49</v>
      </c>
      <c r="D184" s="76" t="s">
        <v>448</v>
      </c>
      <c r="E184" s="86" t="s">
        <v>449</v>
      </c>
      <c r="F184" s="11">
        <f>VLOOKUP(B184,'[2]DHG 2023-24'!$B$2:$J$265,9,FALSE)</f>
        <v>44</v>
      </c>
      <c r="G184" s="11">
        <f>VLOOKUP(B184,'[2]DHG 2023-24'!$B$2:$K$265,10,FALSE)</f>
        <v>1426</v>
      </c>
      <c r="H184" s="11">
        <f>VLOOKUP(B184,'[2]DHG 2023-24'!$B$2:$AV$265,47,FALSE)</f>
        <v>1662.9700000000003</v>
      </c>
      <c r="I184" s="11">
        <f>VLOOKUP(B184,'[2]DHG 2023-24'!$B$2:$AW$265,48,FALSE)</f>
        <v>226.89</v>
      </c>
      <c r="J184" s="11">
        <f>VLOOKUP(B184,'[2]DHG 2023-24'!$B$2:$CO$265,49,FALSE)</f>
        <v>25</v>
      </c>
      <c r="K184" s="11">
        <f>VLOOKUP(B184,'[2]DHG 2023-24'!$B$2:$AK$265,36,FALSE)</f>
        <v>15</v>
      </c>
      <c r="L184" s="12">
        <f>VLOOKUP(B184,'[2]DHG 2023-24'!$B$2:$AY$265,50,FALSE)</f>
        <v>1914.8600000000001</v>
      </c>
      <c r="M184" s="11">
        <f>VLOOKUP(B184,'[2]DHG 2023-24'!$B$2:$CM$265,90,FALSE)</f>
        <v>1618.8500000000004</v>
      </c>
      <c r="N184" s="11">
        <f>VLOOKUP(B184,'[2]DHG 2023-24'!$B$2:$CN$265,91,FALSE)</f>
        <v>272.46999999999997</v>
      </c>
      <c r="O184" s="11">
        <f>VLOOKUP(B184,'[2]DHG 2023-24'!$B$2:$CO$265,92,FALSE)</f>
        <v>25</v>
      </c>
      <c r="P184" s="11">
        <f>VLOOKUP(B184,'[2]DHG 2023-24'!$B$2:$CP$265,93,FALSE)</f>
        <v>1916.3200000000002</v>
      </c>
      <c r="Q184" s="11">
        <f>VLOOKUP(B184,'[1]DHG 2024-25'!$B$2:$J$265,9,FALSE)</f>
        <v>42</v>
      </c>
      <c r="R184" s="11">
        <f>VLOOKUP(B184,'[1]DHG 2024-25'!$B$2:$K$265,10,FALSE)</f>
        <v>1328</v>
      </c>
      <c r="S184" s="11">
        <f>VLOOKUP(B184,'[1]DHG 2024-25'!$B$2:$AV$265,47,FALSE)</f>
        <v>1595.6200000000001</v>
      </c>
      <c r="T184" s="11">
        <f>VLOOKUP(B184,'[1]DHG 2024-25'!$B$2:$AW$265,48,FALSE)</f>
        <v>211.07</v>
      </c>
      <c r="U184" s="11">
        <f>VLOOKUP(B184,'[1]DHG 2024-25'!$B$2:$AX$265,49,FALSE)</f>
        <v>25</v>
      </c>
      <c r="V184" s="11">
        <f>VLOOKUP(B184,'[1]DHG 2024-25'!$B$2:$AL$265,37,FALSE)</f>
        <v>15</v>
      </c>
      <c r="W184" s="33">
        <f>VLOOKUP(B184,'[1]DHG 2024-25'!$B$2:$AY$265,50,FALSE)</f>
        <v>1831.69</v>
      </c>
      <c r="X184" s="39">
        <f t="shared" si="8"/>
        <v>-83.170000000000073</v>
      </c>
      <c r="Z184" s="41">
        <f t="shared" si="7"/>
        <v>-84.630000000000109</v>
      </c>
    </row>
    <row r="185" spans="1:28" ht="20.149999999999999" customHeight="1" x14ac:dyDescent="0.4">
      <c r="A185" s="2">
        <v>93</v>
      </c>
      <c r="B185" s="1" t="s">
        <v>493</v>
      </c>
      <c r="C185" s="1" t="s">
        <v>23</v>
      </c>
      <c r="D185" s="76" t="s">
        <v>377</v>
      </c>
      <c r="E185" s="86" t="s">
        <v>449</v>
      </c>
      <c r="F185" s="11">
        <f>VLOOKUP(B185,'[2]DHG 2023-24'!$B$2:$J$265,9,FALSE)</f>
        <v>7</v>
      </c>
      <c r="G185" s="11">
        <f>VLOOKUP(B185,'[2]DHG 2023-24'!$B$2:$K$265,10,FALSE)</f>
        <v>168</v>
      </c>
      <c r="H185" s="11">
        <f>VLOOKUP(B185,'[2]DHG 2023-24'!$B$2:$AV$265,47,FALSE)</f>
        <v>241.17</v>
      </c>
      <c r="I185" s="11">
        <f>VLOOKUP(B185,'[2]DHG 2023-24'!$B$2:$AW$265,48,FALSE)</f>
        <v>39.15</v>
      </c>
      <c r="J185" s="11">
        <f>VLOOKUP(B185,'[2]DHG 2023-24'!$B$2:$CO$265,49,FALSE)</f>
        <v>3</v>
      </c>
      <c r="K185" s="11">
        <f>VLOOKUP(B185,'[2]DHG 2023-24'!$B$2:$AK$265,36,FALSE)</f>
        <v>0</v>
      </c>
      <c r="L185" s="12">
        <f>VLOOKUP(B185,'[2]DHG 2023-24'!$B$2:$AY$265,50,FALSE)</f>
        <v>283.32</v>
      </c>
      <c r="M185" s="11">
        <f>VLOOKUP(B185,'[2]DHG 2023-24'!$B$2:$CM$265,90,FALSE)</f>
        <v>283.60000000000002</v>
      </c>
      <c r="N185" s="11">
        <f>VLOOKUP(B185,'[2]DHG 2023-24'!$B$2:$CN$265,91,FALSE)</f>
        <v>65.430000000000007</v>
      </c>
      <c r="O185" s="11">
        <f>VLOOKUP(B185,'[2]DHG 2023-24'!$B$2:$CO$265,92,FALSE)</f>
        <v>3</v>
      </c>
      <c r="P185" s="11">
        <f>VLOOKUP(B185,'[2]DHG 2023-24'!$B$2:$CP$265,93,FALSE)</f>
        <v>352.03</v>
      </c>
      <c r="Q185" s="11">
        <f>VLOOKUP(B185,'[1]DHG 2024-25'!$B$2:$J$265,9,FALSE)</f>
        <v>8</v>
      </c>
      <c r="R185" s="11">
        <f>VLOOKUP(B185,'[1]DHG 2024-25'!$B$2:$K$265,10,FALSE)</f>
        <v>192</v>
      </c>
      <c r="S185" s="11">
        <f>VLOOKUP(B185,'[1]DHG 2024-25'!$B$2:$AV$265,47,FALSE)</f>
        <v>284.96000000000004</v>
      </c>
      <c r="T185" s="11">
        <f>VLOOKUP(B185,'[1]DHG 2024-25'!$B$2:$AW$265,48,FALSE)</f>
        <v>45.71</v>
      </c>
      <c r="U185" s="11">
        <f>VLOOKUP(B185,'[1]DHG 2024-25'!$B$2:$AX$265,49,FALSE)</f>
        <v>3</v>
      </c>
      <c r="V185" s="11">
        <f>VLOOKUP(B185,'[1]DHG 2024-25'!$B$2:$AL$265,37,FALSE)</f>
        <v>0</v>
      </c>
      <c r="W185" s="33">
        <f>VLOOKUP(B185,'[1]DHG 2024-25'!$B$2:$AY$265,50,FALSE)</f>
        <v>333.67</v>
      </c>
      <c r="X185" s="39">
        <f t="shared" si="8"/>
        <v>50.350000000000023</v>
      </c>
      <c r="Z185" s="41">
        <f t="shared" si="7"/>
        <v>-18.359999999999957</v>
      </c>
    </row>
    <row r="186" spans="1:28" ht="20.149999999999999" customHeight="1" x14ac:dyDescent="0.4">
      <c r="A186" s="2">
        <v>93</v>
      </c>
      <c r="B186" s="1" t="s">
        <v>494</v>
      </c>
      <c r="C186" s="1" t="s">
        <v>27</v>
      </c>
      <c r="D186" s="76" t="s">
        <v>380</v>
      </c>
      <c r="E186" s="86" t="s">
        <v>449</v>
      </c>
      <c r="F186" s="11">
        <f>VLOOKUP(B186,'[2]DHG 2023-24'!$B$2:$J$265,9,FALSE)</f>
        <v>27</v>
      </c>
      <c r="G186" s="11">
        <f>VLOOKUP(B186,'[2]DHG 2023-24'!$B$2:$K$265,10,FALSE)</f>
        <v>630</v>
      </c>
      <c r="H186" s="11">
        <f>VLOOKUP(B186,'[2]DHG 2023-24'!$B$2:$AV$265,47,FALSE)</f>
        <v>970.64</v>
      </c>
      <c r="I186" s="11">
        <f>VLOOKUP(B186,'[2]DHG 2023-24'!$B$2:$AW$265,48,FALSE)</f>
        <v>212.37</v>
      </c>
      <c r="J186" s="11">
        <f>VLOOKUP(B186,'[2]DHG 2023-24'!$B$2:$CO$265,49,FALSE)</f>
        <v>15</v>
      </c>
      <c r="K186" s="11">
        <f>VLOOKUP(B186,'[2]DHG 2023-24'!$B$2:$AK$265,36,FALSE)</f>
        <v>12</v>
      </c>
      <c r="L186" s="12">
        <f>VLOOKUP(B186,'[2]DHG 2023-24'!$B$2:$AY$265,50,FALSE)</f>
        <v>1198.01</v>
      </c>
      <c r="M186" s="11">
        <f>VLOOKUP(B186,'[2]DHG 2023-24'!$B$2:$CM$265,90,FALSE)</f>
        <v>968</v>
      </c>
      <c r="N186" s="11">
        <f>VLOOKUP(B186,'[2]DHG 2023-24'!$B$2:$CN$265,91,FALSE)</f>
        <v>289.76</v>
      </c>
      <c r="O186" s="11">
        <f>VLOOKUP(B186,'[2]DHG 2023-24'!$B$2:$CO$265,92,FALSE)</f>
        <v>10</v>
      </c>
      <c r="P186" s="11">
        <f>VLOOKUP(B186,'[2]DHG 2023-24'!$B$2:$CP$265,93,FALSE)</f>
        <v>1267.76</v>
      </c>
      <c r="Q186" s="11">
        <f>VLOOKUP(B186,'[1]DHG 2024-25'!$B$2:$J$265,9,FALSE)</f>
        <v>30</v>
      </c>
      <c r="R186" s="11">
        <f>VLOOKUP(B186,'[1]DHG 2024-25'!$B$2:$K$265,10,FALSE)</f>
        <v>723</v>
      </c>
      <c r="S186" s="11">
        <f>VLOOKUP(B186,'[1]DHG 2024-25'!$B$2:$AV$265,47,FALSE)</f>
        <v>1137.1899999999998</v>
      </c>
      <c r="T186" s="11">
        <f>VLOOKUP(B186,'[1]DHG 2024-25'!$B$2:$AW$265,48,FALSE)</f>
        <v>198.65</v>
      </c>
      <c r="U186" s="11">
        <f>VLOOKUP(B186,'[1]DHG 2024-25'!$B$2:$AX$265,49,FALSE)</f>
        <v>15</v>
      </c>
      <c r="V186" s="11">
        <f>VLOOKUP(B186,'[1]DHG 2024-25'!$B$2:$AL$265,37,FALSE)</f>
        <v>12</v>
      </c>
      <c r="W186" s="33">
        <f>VLOOKUP(B186,'[1]DHG 2024-25'!$B$2:$AY$265,50,FALSE)</f>
        <v>1350.84</v>
      </c>
      <c r="X186" s="39">
        <f t="shared" si="8"/>
        <v>152.82999999999993</v>
      </c>
      <c r="Z186" s="41">
        <f t="shared" si="7"/>
        <v>83.079999999999927</v>
      </c>
    </row>
    <row r="187" spans="1:28" ht="20.149999999999999" customHeight="1" x14ac:dyDescent="0.4">
      <c r="A187" s="2">
        <v>93</v>
      </c>
      <c r="B187" s="1" t="s">
        <v>450</v>
      </c>
      <c r="C187" s="1" t="s">
        <v>27</v>
      </c>
      <c r="D187" s="76" t="s">
        <v>451</v>
      </c>
      <c r="E187" s="86" t="s">
        <v>449</v>
      </c>
      <c r="F187" s="11">
        <f>VLOOKUP(B187,'[2]DHG 2023-24'!$B$2:$J$265,9,FALSE)</f>
        <v>3</v>
      </c>
      <c r="G187" s="11">
        <f>VLOOKUP(B187,'[2]DHG 2023-24'!$B$2:$K$265,10,FALSE)</f>
        <v>72</v>
      </c>
      <c r="H187" s="11">
        <f>VLOOKUP(B187,'[2]DHG 2023-24'!$B$2:$AV$265,47,FALSE)</f>
        <v>111.53999999999999</v>
      </c>
      <c r="I187" s="11">
        <f>VLOOKUP(B187,'[2]DHG 2023-24'!$B$2:$AW$265,48,FALSE)</f>
        <v>30.22</v>
      </c>
      <c r="J187" s="11">
        <f>VLOOKUP(B187,'[2]DHG 2023-24'!$B$2:$CO$265,49,FALSE)</f>
        <v>0</v>
      </c>
      <c r="K187" s="11">
        <f>VLOOKUP(B187,'[2]DHG 2023-24'!$B$2:$AK$265,36,FALSE)</f>
        <v>0</v>
      </c>
      <c r="L187" s="12">
        <f>VLOOKUP(B187,'[2]DHG 2023-24'!$B$2:$AY$265,50,FALSE)</f>
        <v>141.76</v>
      </c>
      <c r="M187" s="11">
        <f>VLOOKUP(B187,'[2]DHG 2023-24'!$B$2:$CM$265,90,FALSE)</f>
        <v>117.49999999999999</v>
      </c>
      <c r="N187" s="11">
        <f>VLOOKUP(B187,'[2]DHG 2023-24'!$B$2:$CN$265,91,FALSE)</f>
        <v>24.259999999999998</v>
      </c>
      <c r="O187" s="11">
        <f>VLOOKUP(B187,'[2]DHG 2023-24'!$B$2:$CO$265,92,FALSE)</f>
        <v>0</v>
      </c>
      <c r="P187" s="11">
        <f>VLOOKUP(B187,'[2]DHG 2023-24'!$B$2:$CP$265,93,FALSE)</f>
        <v>141.76</v>
      </c>
      <c r="Q187" s="11">
        <f>VLOOKUP(B187,'[1]DHG 2024-25'!$B$2:$J$265,9,FALSE)</f>
        <v>3</v>
      </c>
      <c r="R187" s="11">
        <f>VLOOKUP(B187,'[1]DHG 2024-25'!$B$2:$K$265,10,FALSE)</f>
        <v>72</v>
      </c>
      <c r="S187" s="11">
        <f>VLOOKUP(B187,'[1]DHG 2024-25'!$B$2:$AV$265,47,FALSE)</f>
        <v>116.14000000000001</v>
      </c>
      <c r="T187" s="11">
        <f>VLOOKUP(B187,'[1]DHG 2024-25'!$B$2:$AW$265,48,FALSE)</f>
        <v>28.16</v>
      </c>
      <c r="U187" s="11">
        <f>VLOOKUP(B187,'[1]DHG 2024-25'!$B$2:$AX$265,49,FALSE)</f>
        <v>0</v>
      </c>
      <c r="V187" s="11">
        <f>VLOOKUP(B187,'[1]DHG 2024-25'!$B$2:$AL$265,37,FALSE)</f>
        <v>0</v>
      </c>
      <c r="W187" s="33">
        <f>VLOOKUP(B187,'[1]DHG 2024-25'!$B$2:$AY$265,50,FALSE)</f>
        <v>144.30000000000001</v>
      </c>
      <c r="X187" s="39">
        <f t="shared" si="8"/>
        <v>2.5400000000000205</v>
      </c>
      <c r="Z187" s="41">
        <f t="shared" si="7"/>
        <v>2.5400000000000205</v>
      </c>
    </row>
    <row r="188" spans="1:28" s="72" customFormat="1" ht="20.149999999999999" customHeight="1" x14ac:dyDescent="0.35">
      <c r="A188" s="66"/>
      <c r="B188" s="67"/>
      <c r="C188" s="67"/>
      <c r="D188" s="78" t="s">
        <v>634</v>
      </c>
      <c r="E188" s="87"/>
      <c r="F188" s="68">
        <f>SUM(F88:F187)</f>
        <v>2337</v>
      </c>
      <c r="G188" s="68">
        <f t="shared" ref="G188:Z188" si="9">SUM(G88:G187)</f>
        <v>64664</v>
      </c>
      <c r="H188" s="68">
        <f t="shared" si="9"/>
        <v>87118.28999999995</v>
      </c>
      <c r="I188" s="68">
        <f t="shared" si="9"/>
        <v>13990.32</v>
      </c>
      <c r="J188" s="68">
        <f t="shared" si="9"/>
        <v>1368</v>
      </c>
      <c r="K188" s="68">
        <f t="shared" si="9"/>
        <v>1171</v>
      </c>
      <c r="L188" s="68">
        <f t="shared" si="9"/>
        <v>102476.60999999999</v>
      </c>
      <c r="M188" s="68">
        <f t="shared" si="9"/>
        <v>87404.6</v>
      </c>
      <c r="N188" s="68">
        <f t="shared" si="9"/>
        <v>15458.070000000002</v>
      </c>
      <c r="O188" s="68">
        <f t="shared" si="9"/>
        <v>1415.3</v>
      </c>
      <c r="P188" s="68">
        <f t="shared" si="9"/>
        <v>104277.96999999999</v>
      </c>
      <c r="Q188" s="68">
        <f t="shared" si="9"/>
        <v>2354</v>
      </c>
      <c r="R188" s="68">
        <f t="shared" si="9"/>
        <v>65566</v>
      </c>
      <c r="S188" s="68">
        <f t="shared" si="9"/>
        <v>88621.12000000001</v>
      </c>
      <c r="T188" s="68">
        <f t="shared" si="9"/>
        <v>13870.930000000002</v>
      </c>
      <c r="U188" s="68">
        <f t="shared" si="9"/>
        <v>1398</v>
      </c>
      <c r="V188" s="68">
        <f t="shared" si="9"/>
        <v>1171</v>
      </c>
      <c r="W188" s="68">
        <f t="shared" si="9"/>
        <v>103890.04999999997</v>
      </c>
      <c r="X188" s="68">
        <f t="shared" si="9"/>
        <v>1413.4400000000019</v>
      </c>
      <c r="Y188" s="68">
        <f t="shared" si="9"/>
        <v>0</v>
      </c>
      <c r="Z188" s="69">
        <f t="shared" si="9"/>
        <v>-387.91999999999831</v>
      </c>
      <c r="AA188" s="70"/>
      <c r="AB188" s="71"/>
    </row>
    <row r="189" spans="1:28" ht="20.149999999999999" customHeight="1" x14ac:dyDescent="0.4">
      <c r="A189" s="21">
        <v>94</v>
      </c>
      <c r="B189" s="1" t="s">
        <v>247</v>
      </c>
      <c r="C189" s="1" t="s">
        <v>23</v>
      </c>
      <c r="D189" s="76" t="s">
        <v>248</v>
      </c>
      <c r="E189" s="86" t="s">
        <v>249</v>
      </c>
      <c r="F189" s="11">
        <f>VLOOKUP(B189,'[2]DHG 2023-24'!$B$2:$J$265,9,FALSE)</f>
        <v>30</v>
      </c>
      <c r="G189" s="11">
        <f>VLOOKUP(B189,'[2]DHG 2023-24'!$B$2:$K$265,10,FALSE)</f>
        <v>897</v>
      </c>
      <c r="H189" s="11">
        <f>VLOOKUP(B189,'[2]DHG 2023-24'!$B$2:$AV$265,47,FALSE)</f>
        <v>1158.5600000000002</v>
      </c>
      <c r="I189" s="11">
        <f>VLOOKUP(B189,'[2]DHG 2023-24'!$B$2:$AW$265,48,FALSE)</f>
        <v>184.84</v>
      </c>
      <c r="J189" s="11">
        <f>VLOOKUP(B189,'[2]DHG 2023-24'!$B$2:$CO$265,49,FALSE)</f>
        <v>21</v>
      </c>
      <c r="K189" s="11">
        <f>VLOOKUP(B189,'[2]DHG 2023-24'!$B$2:$AK$265,36,FALSE)</f>
        <v>9</v>
      </c>
      <c r="L189" s="12">
        <f>VLOOKUP(B189,'[2]DHG 2023-24'!$B$2:$AY$265,50,FALSE)</f>
        <v>1364.4</v>
      </c>
      <c r="M189" s="11">
        <f>VLOOKUP(B189,'[2]DHG 2023-24'!$B$2:$CM$265,90,FALSE)</f>
        <v>1154.0800000000002</v>
      </c>
      <c r="N189" s="11">
        <f>VLOOKUP(B189,'[2]DHG 2023-24'!$B$2:$CN$265,91,FALSE)</f>
        <v>159.83000000000001</v>
      </c>
      <c r="O189" s="11">
        <f>VLOOKUP(B189,'[2]DHG 2023-24'!$B$2:$CO$265,92,FALSE)</f>
        <v>15</v>
      </c>
      <c r="P189" s="11">
        <f>VLOOKUP(B189,'[2]DHG 2023-24'!$B$2:$CP$265,93,FALSE)</f>
        <v>1328.91</v>
      </c>
      <c r="Q189" s="11">
        <f>VLOOKUP(B189,'[1]DHG 2024-25'!$B$2:$J$265,9,FALSE)</f>
        <v>28</v>
      </c>
      <c r="R189" s="11">
        <f>VLOOKUP(B189,'[1]DHG 2024-25'!$B$2:$K$265,10,FALSE)</f>
        <v>812</v>
      </c>
      <c r="S189" s="11">
        <f>VLOOKUP(B189,'[1]DHG 2024-25'!$B$2:$AV$265,47,FALSE)</f>
        <v>1071.1399999999999</v>
      </c>
      <c r="T189" s="11">
        <f>VLOOKUP(B189,'[1]DHG 2024-25'!$B$2:$AW$265,48,FALSE)</f>
        <v>170.64</v>
      </c>
      <c r="U189" s="11">
        <f>VLOOKUP(B189,'[1]DHG 2024-25'!$B$2:$AX$265,49,FALSE)</f>
        <v>21</v>
      </c>
      <c r="V189" s="11">
        <f>VLOOKUP(B189,'[1]DHG 2024-25'!$B$2:$AL$265,37,FALSE)</f>
        <v>9</v>
      </c>
      <c r="W189" s="33">
        <f>VLOOKUP(B189,'[1]DHG 2024-25'!$B$2:$AY$265,50,FALSE)</f>
        <v>1262.7799999999997</v>
      </c>
      <c r="X189" s="39">
        <f t="shared" si="8"/>
        <v>-101.62000000000035</v>
      </c>
      <c r="Z189" s="41">
        <f t="shared" si="7"/>
        <v>-66.130000000000337</v>
      </c>
    </row>
    <row r="190" spans="1:28" ht="20.149999999999999" customHeight="1" x14ac:dyDescent="0.4">
      <c r="A190" s="21">
        <v>94</v>
      </c>
      <c r="B190" s="1" t="s">
        <v>250</v>
      </c>
      <c r="C190" s="1" t="s">
        <v>27</v>
      </c>
      <c r="D190" s="76" t="s">
        <v>251</v>
      </c>
      <c r="E190" s="86" t="s">
        <v>249</v>
      </c>
      <c r="F190" s="11">
        <f>VLOOKUP(B190,'[2]DHG 2023-24'!$B$2:$J$265,9,FALSE)</f>
        <v>16</v>
      </c>
      <c r="G190" s="11">
        <f>VLOOKUP(B190,'[2]DHG 2023-24'!$B$2:$K$265,10,FALSE)</f>
        <v>375</v>
      </c>
      <c r="H190" s="11">
        <f>VLOOKUP(B190,'[2]DHG 2023-24'!$B$2:$AV$265,47,FALSE)</f>
        <v>674.84</v>
      </c>
      <c r="I190" s="11">
        <f>VLOOKUP(B190,'[2]DHG 2023-24'!$B$2:$AW$265,48,FALSE)</f>
        <v>114.79</v>
      </c>
      <c r="J190" s="11">
        <f>VLOOKUP(B190,'[2]DHG 2023-24'!$B$2:$CO$265,49,FALSE)</f>
        <v>1</v>
      </c>
      <c r="K190" s="11">
        <f>VLOOKUP(B190,'[2]DHG 2023-24'!$B$2:$AK$265,36,FALSE)</f>
        <v>0</v>
      </c>
      <c r="L190" s="12">
        <f>VLOOKUP(B190,'[2]DHG 2023-24'!$B$2:$AY$265,50,FALSE)</f>
        <v>790.63</v>
      </c>
      <c r="M190" s="11">
        <f>VLOOKUP(B190,'[2]DHG 2023-24'!$B$2:$CM$265,90,FALSE)</f>
        <v>657.75</v>
      </c>
      <c r="N190" s="11">
        <f>VLOOKUP(B190,'[2]DHG 2023-24'!$B$2:$CN$265,91,FALSE)</f>
        <v>139.38</v>
      </c>
      <c r="O190" s="11">
        <f>VLOOKUP(B190,'[2]DHG 2023-24'!$B$2:$CO$265,92,FALSE)</f>
        <v>7</v>
      </c>
      <c r="P190" s="11">
        <f>VLOOKUP(B190,'[2]DHG 2023-24'!$B$2:$CP$265,93,FALSE)</f>
        <v>804.13</v>
      </c>
      <c r="Q190" s="11">
        <f>VLOOKUP(B190,'[1]DHG 2024-25'!$B$2:$J$265,9,FALSE)</f>
        <v>16</v>
      </c>
      <c r="R190" s="11">
        <f>VLOOKUP(B190,'[1]DHG 2024-25'!$B$2:$K$265,10,FALSE)</f>
        <v>387</v>
      </c>
      <c r="S190" s="11">
        <f>VLOOKUP(B190,'[1]DHG 2024-25'!$B$2:$AV$265,47,FALSE)</f>
        <v>708.74</v>
      </c>
      <c r="T190" s="11">
        <f>VLOOKUP(B190,'[1]DHG 2024-25'!$B$2:$AW$265,48,FALSE)</f>
        <v>111.59</v>
      </c>
      <c r="U190" s="11">
        <f>VLOOKUP(B190,'[1]DHG 2024-25'!$B$2:$AX$265,49,FALSE)</f>
        <v>1</v>
      </c>
      <c r="V190" s="11">
        <f>VLOOKUP(B190,'[1]DHG 2024-25'!$B$2:$AL$265,37,FALSE)</f>
        <v>0</v>
      </c>
      <c r="W190" s="33">
        <f>VLOOKUP(B190,'[1]DHG 2024-25'!$B$2:$AY$265,50,FALSE)</f>
        <v>821.33</v>
      </c>
      <c r="X190" s="39">
        <f t="shared" si="8"/>
        <v>30.700000000000045</v>
      </c>
      <c r="Z190" s="41">
        <f t="shared" si="7"/>
        <v>17.200000000000045</v>
      </c>
    </row>
    <row r="191" spans="1:28" ht="20.149999999999999" customHeight="1" x14ac:dyDescent="0.4">
      <c r="A191" s="21">
        <v>94</v>
      </c>
      <c r="B191" s="1" t="s">
        <v>362</v>
      </c>
      <c r="C191" s="1" t="s">
        <v>218</v>
      </c>
      <c r="D191" s="76" t="s">
        <v>363</v>
      </c>
      <c r="E191" s="86" t="s">
        <v>364</v>
      </c>
      <c r="F191" s="11">
        <f>VLOOKUP(B191,'[2]DHG 2023-24'!$B$2:$J$265,9,FALSE)</f>
        <v>11</v>
      </c>
      <c r="G191" s="11">
        <f>VLOOKUP(B191,'[2]DHG 2023-24'!$B$2:$K$265,10,FALSE)</f>
        <v>159</v>
      </c>
      <c r="H191" s="11">
        <f>VLOOKUP(B191,'[2]DHG 2023-24'!$B$2:$AV$265,47,FALSE)</f>
        <v>378.23</v>
      </c>
      <c r="I191" s="11">
        <f>VLOOKUP(B191,'[2]DHG 2023-24'!$B$2:$AW$265,48,FALSE)</f>
        <v>26.02</v>
      </c>
      <c r="J191" s="11">
        <f>VLOOKUP(B191,'[2]DHG 2023-24'!$B$2:$CO$265,49,FALSE)</f>
        <v>6</v>
      </c>
      <c r="K191" s="11">
        <f>VLOOKUP(B191,'[2]DHG 2023-24'!$B$2:$AK$265,36,FALSE)</f>
        <v>0</v>
      </c>
      <c r="L191" s="12">
        <f>VLOOKUP(B191,'[2]DHG 2023-24'!$B$2:$AY$265,50,FALSE)</f>
        <v>410.25</v>
      </c>
      <c r="M191" s="11">
        <f>VLOOKUP(B191,'[2]DHG 2023-24'!$B$2:$CM$265,90,FALSE)</f>
        <v>372</v>
      </c>
      <c r="N191" s="11">
        <f>VLOOKUP(B191,'[2]DHG 2023-24'!$B$2:$CN$265,91,FALSE)</f>
        <v>38.25</v>
      </c>
      <c r="O191" s="11">
        <f>VLOOKUP(B191,'[2]DHG 2023-24'!$B$2:$CO$265,92,FALSE)</f>
        <v>3</v>
      </c>
      <c r="P191" s="11">
        <f>VLOOKUP(B191,'[2]DHG 2023-24'!$B$2:$CP$265,93,FALSE)</f>
        <v>413.25</v>
      </c>
      <c r="Q191" s="11">
        <f>VLOOKUP(B191,'[1]DHG 2024-25'!$B$2:$J$265,9,FALSE)</f>
        <v>11</v>
      </c>
      <c r="R191" s="11">
        <f>VLOOKUP(B191,'[1]DHG 2024-25'!$B$2:$K$265,10,FALSE)</f>
        <v>159</v>
      </c>
      <c r="S191" s="11">
        <f>VLOOKUP(B191,'[1]DHG 2024-25'!$B$2:$AV$265,47,FALSE)</f>
        <v>374.24</v>
      </c>
      <c r="T191" s="11">
        <f>VLOOKUP(B191,'[1]DHG 2024-25'!$B$2:$AW$265,48,FALSE)</f>
        <v>30.01</v>
      </c>
      <c r="U191" s="11">
        <f>VLOOKUP(B191,'[1]DHG 2024-25'!$B$2:$AX$265,49,FALSE)</f>
        <v>6</v>
      </c>
      <c r="V191" s="11">
        <f>VLOOKUP(B191,'[1]DHG 2024-25'!$B$2:$AL$265,37,FALSE)</f>
        <v>0</v>
      </c>
      <c r="W191" s="33">
        <f>VLOOKUP(B191,'[1]DHG 2024-25'!$B$2:$AY$265,50,FALSE)</f>
        <v>410.25</v>
      </c>
      <c r="X191" s="39">
        <f t="shared" si="8"/>
        <v>0</v>
      </c>
      <c r="Z191" s="41">
        <f t="shared" si="7"/>
        <v>-3</v>
      </c>
    </row>
    <row r="192" spans="1:28" ht="20.149999999999999" customHeight="1" x14ac:dyDescent="0.4">
      <c r="A192" s="21">
        <v>94</v>
      </c>
      <c r="B192" s="1" t="s">
        <v>269</v>
      </c>
      <c r="C192" s="1" t="s">
        <v>49</v>
      </c>
      <c r="D192" s="76" t="s">
        <v>270</v>
      </c>
      <c r="E192" s="86" t="s">
        <v>271</v>
      </c>
      <c r="F192" s="11">
        <f>VLOOKUP(B192,'[2]DHG 2023-24'!$B$2:$J$265,9,FALSE)</f>
        <v>93</v>
      </c>
      <c r="G192" s="11">
        <f>VLOOKUP(B192,'[2]DHG 2023-24'!$B$2:$K$265,10,FALSE)</f>
        <v>2749</v>
      </c>
      <c r="H192" s="11">
        <f>VLOOKUP(B192,'[2]DHG 2023-24'!$B$2:$AV$265,47,FALSE)</f>
        <v>3378.38</v>
      </c>
      <c r="I192" s="11">
        <f>VLOOKUP(B192,'[2]DHG 2023-24'!$B$2:$AW$265,48,FALSE)</f>
        <v>746.24</v>
      </c>
      <c r="J192" s="11">
        <f>VLOOKUP(B192,'[2]DHG 2023-24'!$B$2:$CO$265,49,FALSE)</f>
        <v>22</v>
      </c>
      <c r="K192" s="11">
        <f>VLOOKUP(B192,'[2]DHG 2023-24'!$B$2:$AK$265,36,FALSE)</f>
        <v>0</v>
      </c>
      <c r="L192" s="12">
        <f>VLOOKUP(B192,'[2]DHG 2023-24'!$B$2:$AY$265,50,FALSE)</f>
        <v>4146.62</v>
      </c>
      <c r="M192" s="11">
        <f>VLOOKUP(B192,'[2]DHG 2023-24'!$B$2:$CM$265,90,FALSE)</f>
        <v>3331.85</v>
      </c>
      <c r="N192" s="11">
        <f>VLOOKUP(B192,'[2]DHG 2023-24'!$B$2:$CN$265,91,FALSE)</f>
        <v>814.27</v>
      </c>
      <c r="O192" s="11">
        <f>VLOOKUP(B192,'[2]DHG 2023-24'!$B$2:$CO$265,92,FALSE)</f>
        <v>22</v>
      </c>
      <c r="P192" s="11">
        <f>VLOOKUP(B192,'[2]DHG 2023-24'!$B$2:$CP$265,93,FALSE)</f>
        <v>4168.12</v>
      </c>
      <c r="Q192" s="11">
        <f>VLOOKUP(B192,'[1]DHG 2024-25'!$B$2:$J$265,9,FALSE)</f>
        <v>91</v>
      </c>
      <c r="R192" s="11">
        <f>VLOOKUP(B192,'[1]DHG 2024-25'!$B$2:$K$265,10,FALSE)</f>
        <v>2691</v>
      </c>
      <c r="S192" s="11">
        <f>VLOOKUP(B192,'[1]DHG 2024-25'!$B$2:$AV$265,47,FALSE)</f>
        <v>3303.3900000000003</v>
      </c>
      <c r="T192" s="11">
        <f>VLOOKUP(B192,'[1]DHG 2024-25'!$B$2:$AW$265,48,FALSE)</f>
        <v>726.99</v>
      </c>
      <c r="U192" s="11">
        <f>VLOOKUP(B192,'[1]DHG 2024-25'!$B$2:$AX$265,49,FALSE)</f>
        <v>22</v>
      </c>
      <c r="V192" s="11">
        <f>VLOOKUP(B192,'[1]DHG 2024-25'!$B$2:$AL$265,37,FALSE)</f>
        <v>0</v>
      </c>
      <c r="W192" s="33">
        <f>VLOOKUP(B192,'[1]DHG 2024-25'!$B$2:$AY$265,50,FALSE)</f>
        <v>4052.38</v>
      </c>
      <c r="X192" s="39">
        <f t="shared" si="8"/>
        <v>-94.239999999999782</v>
      </c>
      <c r="Z192" s="41">
        <f t="shared" si="7"/>
        <v>-115.73999999999978</v>
      </c>
    </row>
    <row r="193" spans="1:26" ht="20.149999999999999" customHeight="1" x14ac:dyDescent="0.4">
      <c r="A193" s="21">
        <v>94</v>
      </c>
      <c r="B193" s="1" t="s">
        <v>348</v>
      </c>
      <c r="C193" s="1" t="s">
        <v>81</v>
      </c>
      <c r="D193" s="76" t="s">
        <v>349</v>
      </c>
      <c r="E193" s="86" t="s">
        <v>320</v>
      </c>
      <c r="F193" s="11">
        <f>VLOOKUP(B193,'[2]DHG 2023-24'!$B$2:$J$265,9,FALSE)</f>
        <v>22</v>
      </c>
      <c r="G193" s="11">
        <f>VLOOKUP(B193,'[2]DHG 2023-24'!$B$2:$K$265,10,FALSE)</f>
        <v>500</v>
      </c>
      <c r="H193" s="11">
        <f>VLOOKUP(B193,'[2]DHG 2023-24'!$B$2:$AV$265,47,FALSE)</f>
        <v>810.22</v>
      </c>
      <c r="I193" s="11">
        <f>VLOOKUP(B193,'[2]DHG 2023-24'!$B$2:$AW$265,48,FALSE)</f>
        <v>164.48</v>
      </c>
      <c r="J193" s="11">
        <f>VLOOKUP(B193,'[2]DHG 2023-24'!$B$2:$CO$265,49,FALSE)</f>
        <v>18</v>
      </c>
      <c r="K193" s="11">
        <f>VLOOKUP(B193,'[2]DHG 2023-24'!$B$2:$AK$265,36,FALSE)</f>
        <v>6</v>
      </c>
      <c r="L193" s="12">
        <f>VLOOKUP(B193,'[2]DHG 2023-24'!$B$2:$AY$265,50,FALSE)</f>
        <v>992.7</v>
      </c>
      <c r="M193" s="11">
        <f>VLOOKUP(B193,'[2]DHG 2023-24'!$B$2:$CM$265,90,FALSE)</f>
        <v>787</v>
      </c>
      <c r="N193" s="11">
        <f>VLOOKUP(B193,'[2]DHG 2023-24'!$B$2:$CN$265,91,FALSE)</f>
        <v>192.7</v>
      </c>
      <c r="O193" s="11">
        <f>VLOOKUP(B193,'[2]DHG 2023-24'!$B$2:$CO$265,92,FALSE)</f>
        <v>18</v>
      </c>
      <c r="P193" s="11">
        <f>VLOOKUP(B193,'[2]DHG 2023-24'!$B$2:$CP$265,93,FALSE)</f>
        <v>997.7</v>
      </c>
      <c r="Q193" s="11">
        <f>VLOOKUP(B193,'[1]DHG 2024-25'!$B$2:$J$265,9,FALSE)</f>
        <v>23</v>
      </c>
      <c r="R193" s="11">
        <f>VLOOKUP(B193,'[1]DHG 2024-25'!$B$2:$K$265,10,FALSE)</f>
        <v>527</v>
      </c>
      <c r="S193" s="11">
        <f>VLOOKUP(B193,'[1]DHG 2024-25'!$B$2:$AV$265,47,FALSE)</f>
        <v>888.02999999999986</v>
      </c>
      <c r="T193" s="11">
        <f>VLOOKUP(B193,'[1]DHG 2024-25'!$B$2:$AW$265,48,FALSE)</f>
        <v>165.85</v>
      </c>
      <c r="U193" s="11">
        <f>VLOOKUP(B193,'[1]DHG 2024-25'!$B$2:$AX$265,49,FALSE)</f>
        <v>18</v>
      </c>
      <c r="V193" s="11">
        <f>VLOOKUP(B193,'[1]DHG 2024-25'!$B$2:$AL$265,37,FALSE)</f>
        <v>6</v>
      </c>
      <c r="W193" s="33">
        <f>VLOOKUP(B193,'[1]DHG 2024-25'!$B$2:$AY$265,50,FALSE)</f>
        <v>1071.8799999999999</v>
      </c>
      <c r="X193" s="39">
        <f t="shared" si="8"/>
        <v>79.179999999999836</v>
      </c>
      <c r="Z193" s="41">
        <f t="shared" si="7"/>
        <v>74.179999999999836</v>
      </c>
    </row>
    <row r="194" spans="1:26" ht="20.149999999999999" customHeight="1" x14ac:dyDescent="0.4">
      <c r="A194" s="21">
        <v>94</v>
      </c>
      <c r="B194" s="1" t="s">
        <v>323</v>
      </c>
      <c r="C194" s="1" t="s">
        <v>49</v>
      </c>
      <c r="D194" s="76" t="s">
        <v>324</v>
      </c>
      <c r="E194" s="86" t="s">
        <v>320</v>
      </c>
      <c r="F194" s="11">
        <f>VLOOKUP(B194,'[2]DHG 2023-24'!$B$2:$J$265,9,FALSE)</f>
        <v>30</v>
      </c>
      <c r="G194" s="11">
        <f>VLOOKUP(B194,'[2]DHG 2023-24'!$B$2:$K$265,10,FALSE)</f>
        <v>874</v>
      </c>
      <c r="H194" s="11">
        <f>VLOOKUP(B194,'[2]DHG 2023-24'!$B$2:$AV$265,47,FALSE)</f>
        <v>1167.47</v>
      </c>
      <c r="I194" s="11">
        <f>VLOOKUP(B194,'[2]DHG 2023-24'!$B$2:$AW$265,48,FALSE)</f>
        <v>189.78</v>
      </c>
      <c r="J194" s="11">
        <f>VLOOKUP(B194,'[2]DHG 2023-24'!$B$2:$CO$265,49,FALSE)</f>
        <v>20</v>
      </c>
      <c r="K194" s="11">
        <f>VLOOKUP(B194,'[2]DHG 2023-24'!$B$2:$AK$265,36,FALSE)</f>
        <v>17</v>
      </c>
      <c r="L194" s="12">
        <f>VLOOKUP(B194,'[2]DHG 2023-24'!$B$2:$AY$265,50,FALSE)</f>
        <v>1377.25</v>
      </c>
      <c r="M194" s="11">
        <f>VLOOKUP(B194,'[2]DHG 2023-24'!$B$2:$CM$265,90,FALSE)</f>
        <v>1174.4000000000001</v>
      </c>
      <c r="N194" s="11">
        <f>VLOOKUP(B194,'[2]DHG 2023-24'!$B$2:$CN$265,91,FALSE)</f>
        <v>208.31</v>
      </c>
      <c r="O194" s="11">
        <f>VLOOKUP(B194,'[2]DHG 2023-24'!$B$2:$CO$265,92,FALSE)</f>
        <v>15</v>
      </c>
      <c r="P194" s="11">
        <f>VLOOKUP(B194,'[2]DHG 2023-24'!$B$2:$CP$265,93,FALSE)</f>
        <v>1397.71</v>
      </c>
      <c r="Q194" s="11">
        <f>VLOOKUP(B194,'[1]DHG 2024-25'!$B$2:$J$265,9,FALSE)</f>
        <v>30</v>
      </c>
      <c r="R194" s="11">
        <f>VLOOKUP(B194,'[1]DHG 2024-25'!$B$2:$K$265,10,FALSE)</f>
        <v>867</v>
      </c>
      <c r="S194" s="11">
        <f>VLOOKUP(B194,'[1]DHG 2024-25'!$B$2:$AV$265,47,FALSE)</f>
        <v>1143.8899999999999</v>
      </c>
      <c r="T194" s="11">
        <f>VLOOKUP(B194,'[1]DHG 2024-25'!$B$2:$AW$265,48,FALSE)</f>
        <v>198.63</v>
      </c>
      <c r="U194" s="11">
        <f>VLOOKUP(B194,'[1]DHG 2024-25'!$B$2:$AX$265,49,FALSE)</f>
        <v>20</v>
      </c>
      <c r="V194" s="11">
        <f>VLOOKUP(B194,'[1]DHG 2024-25'!$B$2:$AL$265,37,FALSE)</f>
        <v>17</v>
      </c>
      <c r="W194" s="33">
        <f>VLOOKUP(B194,'[1]DHG 2024-25'!$B$2:$AY$265,50,FALSE)</f>
        <v>1362.52</v>
      </c>
      <c r="X194" s="39">
        <f t="shared" si="8"/>
        <v>-14.730000000000018</v>
      </c>
      <c r="Z194" s="41">
        <f t="shared" si="7"/>
        <v>-35.190000000000055</v>
      </c>
    </row>
    <row r="195" spans="1:26" ht="20.149999999999999" customHeight="1" x14ac:dyDescent="0.4">
      <c r="A195" s="21">
        <v>94</v>
      </c>
      <c r="B195" s="1" t="s">
        <v>318</v>
      </c>
      <c r="C195" s="1" t="s">
        <v>23</v>
      </c>
      <c r="D195" s="76" t="s">
        <v>319</v>
      </c>
      <c r="E195" s="86" t="s">
        <v>320</v>
      </c>
      <c r="F195" s="11">
        <f>VLOOKUP(B195,'[2]DHG 2023-24'!$B$2:$J$265,9,FALSE)</f>
        <v>22</v>
      </c>
      <c r="G195" s="11">
        <f>VLOOKUP(B195,'[2]DHG 2023-24'!$B$2:$K$265,10,FALSE)</f>
        <v>692</v>
      </c>
      <c r="H195" s="11">
        <f>VLOOKUP(B195,'[2]DHG 2023-24'!$B$2:$AV$265,47,FALSE)</f>
        <v>801.63</v>
      </c>
      <c r="I195" s="11">
        <f>VLOOKUP(B195,'[2]DHG 2023-24'!$B$2:$AW$265,48,FALSE)</f>
        <v>89.89</v>
      </c>
      <c r="J195" s="11">
        <f>VLOOKUP(B195,'[2]DHG 2023-24'!$B$2:$CO$265,49,FALSE)</f>
        <v>10</v>
      </c>
      <c r="K195" s="11">
        <f>VLOOKUP(B195,'[2]DHG 2023-24'!$B$2:$AK$265,36,FALSE)</f>
        <v>4</v>
      </c>
      <c r="L195" s="12">
        <f>VLOOKUP(B195,'[2]DHG 2023-24'!$B$2:$AY$265,50,FALSE)</f>
        <v>901.52</v>
      </c>
      <c r="M195" s="11">
        <f>VLOOKUP(B195,'[2]DHG 2023-24'!$B$2:$CM$265,90,FALSE)</f>
        <v>837.5</v>
      </c>
      <c r="N195" s="11">
        <f>VLOOKUP(B195,'[2]DHG 2023-24'!$B$2:$CN$265,91,FALSE)</f>
        <v>110.11</v>
      </c>
      <c r="O195" s="11">
        <f>VLOOKUP(B195,'[2]DHG 2023-24'!$B$2:$CO$265,92,FALSE)</f>
        <v>13.5</v>
      </c>
      <c r="P195" s="11">
        <f>VLOOKUP(B195,'[2]DHG 2023-24'!$B$2:$CP$265,93,FALSE)</f>
        <v>961.11</v>
      </c>
      <c r="Q195" s="11">
        <f>VLOOKUP(B195,'[1]DHG 2024-25'!$B$2:$J$265,9,FALSE)</f>
        <v>22</v>
      </c>
      <c r="R195" s="11">
        <f>VLOOKUP(B195,'[1]DHG 2024-25'!$B$2:$K$265,10,FALSE)</f>
        <v>681</v>
      </c>
      <c r="S195" s="11">
        <f>VLOOKUP(B195,'[1]DHG 2024-25'!$B$2:$AV$265,47,FALSE)</f>
        <v>831.7</v>
      </c>
      <c r="T195" s="11">
        <f>VLOOKUP(B195,'[1]DHG 2024-25'!$B$2:$AW$265,48,FALSE)</f>
        <v>79.38</v>
      </c>
      <c r="U195" s="11">
        <f>VLOOKUP(B195,'[1]DHG 2024-25'!$B$2:$AX$265,49,FALSE)</f>
        <v>10</v>
      </c>
      <c r="V195" s="11">
        <f>VLOOKUP(B195,'[1]DHG 2024-25'!$B$2:$AL$265,37,FALSE)</f>
        <v>4</v>
      </c>
      <c r="W195" s="33">
        <f>VLOOKUP(B195,'[1]DHG 2024-25'!$B$2:$AY$265,50,FALSE)</f>
        <v>921.08</v>
      </c>
      <c r="X195" s="39">
        <f t="shared" si="8"/>
        <v>19.560000000000059</v>
      </c>
      <c r="Z195" s="41">
        <f t="shared" si="7"/>
        <v>-40.029999999999973</v>
      </c>
    </row>
    <row r="196" spans="1:26" ht="20.149999999999999" customHeight="1" x14ac:dyDescent="0.4">
      <c r="A196" s="21">
        <v>94</v>
      </c>
      <c r="B196" s="1" t="s">
        <v>394</v>
      </c>
      <c r="C196" s="1" t="s">
        <v>23</v>
      </c>
      <c r="D196" s="76" t="s">
        <v>397</v>
      </c>
      <c r="E196" s="86" t="s">
        <v>320</v>
      </c>
      <c r="F196" s="11">
        <f>VLOOKUP(B196,'[2]DHG 2023-24'!$B$2:$J$265,9,FALSE)</f>
        <v>22</v>
      </c>
      <c r="G196" s="11">
        <f>VLOOKUP(B196,'[2]DHG 2023-24'!$B$2:$K$265,10,FALSE)</f>
        <v>676</v>
      </c>
      <c r="H196" s="11">
        <f>VLOOKUP(B196,'[2]DHG 2023-24'!$B$2:$AV$265,47,FALSE)</f>
        <v>776.33</v>
      </c>
      <c r="I196" s="11">
        <f>VLOOKUP(B196,'[2]DHG 2023-24'!$B$2:$AW$265,48,FALSE)</f>
        <v>102.92</v>
      </c>
      <c r="J196" s="11">
        <f>VLOOKUP(B196,'[2]DHG 2023-24'!$B$2:$CO$265,49,FALSE)</f>
        <v>15</v>
      </c>
      <c r="K196" s="11">
        <f>VLOOKUP(B196,'[2]DHG 2023-24'!$B$2:$AK$265,36,FALSE)</f>
        <v>13</v>
      </c>
      <c r="L196" s="12">
        <f>VLOOKUP(B196,'[2]DHG 2023-24'!$B$2:$AY$265,50,FALSE)</f>
        <v>894.25</v>
      </c>
      <c r="M196" s="11">
        <f>VLOOKUP(B196,'[2]DHG 2023-24'!$B$2:$CM$265,90,FALSE)</f>
        <v>770.40000000000009</v>
      </c>
      <c r="N196" s="11">
        <f>VLOOKUP(B196,'[2]DHG 2023-24'!$B$2:$CN$265,91,FALSE)</f>
        <v>109.85</v>
      </c>
      <c r="O196" s="11">
        <f>VLOOKUP(B196,'[2]DHG 2023-24'!$B$2:$CO$265,92,FALSE)</f>
        <v>15</v>
      </c>
      <c r="P196" s="11">
        <f>VLOOKUP(B196,'[2]DHG 2023-24'!$B$2:$CP$265,93,FALSE)</f>
        <v>895.25</v>
      </c>
      <c r="Q196" s="11">
        <f>VLOOKUP(B196,'[1]DHG 2024-25'!$B$2:$J$265,9,FALSE)</f>
        <v>21</v>
      </c>
      <c r="R196" s="11">
        <f>VLOOKUP(B196,'[1]DHG 2024-25'!$B$2:$K$265,10,FALSE)</f>
        <v>646</v>
      </c>
      <c r="S196" s="11">
        <f>VLOOKUP(B196,'[1]DHG 2024-25'!$B$2:$AV$265,47,FALSE)</f>
        <v>741.1</v>
      </c>
      <c r="T196" s="11">
        <f>VLOOKUP(B196,'[1]DHG 2024-25'!$B$2:$AW$265,48,FALSE)</f>
        <v>99.49</v>
      </c>
      <c r="U196" s="11">
        <f>VLOOKUP(B196,'[1]DHG 2024-25'!$B$2:$AX$265,49,FALSE)</f>
        <v>15</v>
      </c>
      <c r="V196" s="11">
        <f>VLOOKUP(B196,'[1]DHG 2024-25'!$B$2:$AL$265,37,FALSE)</f>
        <v>13</v>
      </c>
      <c r="W196" s="33">
        <f>VLOOKUP(B196,'[1]DHG 2024-25'!$B$2:$AY$265,50,FALSE)</f>
        <v>855.59</v>
      </c>
      <c r="X196" s="39">
        <f t="shared" si="8"/>
        <v>-38.659999999999968</v>
      </c>
      <c r="Z196" s="41">
        <f t="shared" si="7"/>
        <v>-39.659999999999968</v>
      </c>
    </row>
    <row r="197" spans="1:26" ht="20.149999999999999" customHeight="1" x14ac:dyDescent="0.4">
      <c r="A197" s="21">
        <v>94</v>
      </c>
      <c r="B197" s="1" t="s">
        <v>325</v>
      </c>
      <c r="C197" s="1" t="s">
        <v>27</v>
      </c>
      <c r="D197" s="76" t="s">
        <v>326</v>
      </c>
      <c r="E197" s="86" t="s">
        <v>320</v>
      </c>
      <c r="F197" s="11">
        <f>VLOOKUP(B197,'[2]DHG 2023-24'!$B$2:$J$265,9,FALSE)</f>
        <v>14</v>
      </c>
      <c r="G197" s="11">
        <f>VLOOKUP(B197,'[2]DHG 2023-24'!$B$2:$K$265,10,FALSE)</f>
        <v>348</v>
      </c>
      <c r="H197" s="11">
        <f>VLOOKUP(B197,'[2]DHG 2023-24'!$B$2:$AV$265,47,FALSE)</f>
        <v>512.77</v>
      </c>
      <c r="I197" s="11">
        <f>VLOOKUP(B197,'[2]DHG 2023-24'!$B$2:$AW$265,48,FALSE)</f>
        <v>83.48</v>
      </c>
      <c r="J197" s="11">
        <f>VLOOKUP(B197,'[2]DHG 2023-24'!$B$2:$CO$265,49,FALSE)</f>
        <v>9</v>
      </c>
      <c r="K197" s="11">
        <f>VLOOKUP(B197,'[2]DHG 2023-24'!$B$2:$AK$265,36,FALSE)</f>
        <v>0</v>
      </c>
      <c r="L197" s="12">
        <f>VLOOKUP(B197,'[2]DHG 2023-24'!$B$2:$AY$265,50,FALSE)</f>
        <v>605.25</v>
      </c>
      <c r="M197" s="11">
        <f>VLOOKUP(B197,'[2]DHG 2023-24'!$B$2:$CM$265,90,FALSE)</f>
        <v>559</v>
      </c>
      <c r="N197" s="11">
        <f>VLOOKUP(B197,'[2]DHG 2023-24'!$B$2:$CN$265,91,FALSE)</f>
        <v>69.06</v>
      </c>
      <c r="O197" s="11">
        <f>VLOOKUP(B197,'[2]DHG 2023-24'!$B$2:$CO$265,92,FALSE)</f>
        <v>9</v>
      </c>
      <c r="P197" s="11">
        <f>VLOOKUP(B197,'[2]DHG 2023-24'!$B$2:$CP$265,93,FALSE)</f>
        <v>637.05999999999995</v>
      </c>
      <c r="Q197" s="11">
        <f>VLOOKUP(B197,'[1]DHG 2024-25'!$B$2:$J$265,9,FALSE)</f>
        <v>15</v>
      </c>
      <c r="R197" s="11">
        <f>VLOOKUP(B197,'[1]DHG 2024-25'!$B$2:$K$265,10,FALSE)</f>
        <v>372</v>
      </c>
      <c r="S197" s="11">
        <f>VLOOKUP(B197,'[1]DHG 2024-25'!$B$2:$AV$265,47,FALSE)</f>
        <v>533.14</v>
      </c>
      <c r="T197" s="11">
        <f>VLOOKUP(B197,'[1]DHG 2024-25'!$B$2:$AW$265,48,FALSE)</f>
        <v>85.13</v>
      </c>
      <c r="U197" s="11">
        <f>VLOOKUP(B197,'[1]DHG 2024-25'!$B$2:$AX$265,49,FALSE)</f>
        <v>9</v>
      </c>
      <c r="V197" s="11">
        <f>VLOOKUP(B197,'[1]DHG 2024-25'!$B$2:$AL$265,37,FALSE)</f>
        <v>0</v>
      </c>
      <c r="W197" s="33">
        <f>VLOOKUP(B197,'[1]DHG 2024-25'!$B$2:$AY$265,50,FALSE)</f>
        <v>627.27</v>
      </c>
      <c r="X197" s="39">
        <f t="shared" si="8"/>
        <v>22.019999999999982</v>
      </c>
      <c r="Z197" s="41">
        <f t="shared" si="7"/>
        <v>-9.7899999999999636</v>
      </c>
    </row>
    <row r="198" spans="1:26" ht="20.149999999999999" customHeight="1" x14ac:dyDescent="0.4">
      <c r="A198" s="21">
        <v>94</v>
      </c>
      <c r="B198" s="1" t="s">
        <v>321</v>
      </c>
      <c r="C198" s="1" t="s">
        <v>27</v>
      </c>
      <c r="D198" s="76" t="s">
        <v>322</v>
      </c>
      <c r="E198" s="86" t="s">
        <v>320</v>
      </c>
      <c r="F198" s="11">
        <f>VLOOKUP(B198,'[2]DHG 2023-24'!$B$2:$J$265,9,FALSE)</f>
        <v>11</v>
      </c>
      <c r="G198" s="11">
        <f>VLOOKUP(B198,'[2]DHG 2023-24'!$B$2:$K$265,10,FALSE)</f>
        <v>258</v>
      </c>
      <c r="H198" s="11">
        <f>VLOOKUP(B198,'[2]DHG 2023-24'!$B$2:$AV$265,47,FALSE)</f>
        <v>408.67</v>
      </c>
      <c r="I198" s="11">
        <f>VLOOKUP(B198,'[2]DHG 2023-24'!$B$2:$AW$265,48,FALSE)</f>
        <v>58.06</v>
      </c>
      <c r="J198" s="11">
        <f>VLOOKUP(B198,'[2]DHG 2023-24'!$B$2:$CO$265,49,FALSE)</f>
        <v>6</v>
      </c>
      <c r="K198" s="11">
        <f>VLOOKUP(B198,'[2]DHG 2023-24'!$B$2:$AK$265,36,FALSE)</f>
        <v>0</v>
      </c>
      <c r="L198" s="12">
        <f>VLOOKUP(B198,'[2]DHG 2023-24'!$B$2:$AY$265,50,FALSE)</f>
        <v>472.73</v>
      </c>
      <c r="M198" s="11">
        <f>VLOOKUP(B198,'[2]DHG 2023-24'!$B$2:$CM$265,90,FALSE)</f>
        <v>427.5</v>
      </c>
      <c r="N198" s="11">
        <f>VLOOKUP(B198,'[2]DHG 2023-24'!$B$2:$CN$265,91,FALSE)</f>
        <v>39.230000000000004</v>
      </c>
      <c r="O198" s="11">
        <f>VLOOKUP(B198,'[2]DHG 2023-24'!$B$2:$CO$265,92,FALSE)</f>
        <v>7</v>
      </c>
      <c r="P198" s="11">
        <f>VLOOKUP(B198,'[2]DHG 2023-24'!$B$2:$CP$265,93,FALSE)</f>
        <v>473.73</v>
      </c>
      <c r="Q198" s="11">
        <f>VLOOKUP(B198,'[1]DHG 2024-25'!$B$2:$J$265,9,FALSE)</f>
        <v>11</v>
      </c>
      <c r="R198" s="11">
        <f>VLOOKUP(B198,'[1]DHG 2024-25'!$B$2:$K$265,10,FALSE)</f>
        <v>258</v>
      </c>
      <c r="S198" s="11">
        <f>VLOOKUP(B198,'[1]DHG 2024-25'!$B$2:$AV$265,47,FALSE)</f>
        <v>417.63</v>
      </c>
      <c r="T198" s="11">
        <f>VLOOKUP(B198,'[1]DHG 2024-25'!$B$2:$AW$265,48,FALSE)</f>
        <v>58.47</v>
      </c>
      <c r="U198" s="11">
        <f>VLOOKUP(B198,'[1]DHG 2024-25'!$B$2:$AX$265,49,FALSE)</f>
        <v>6</v>
      </c>
      <c r="V198" s="11">
        <f>VLOOKUP(B198,'[1]DHG 2024-25'!$B$2:$AL$265,37,FALSE)</f>
        <v>0</v>
      </c>
      <c r="W198" s="33">
        <f>VLOOKUP(B198,'[1]DHG 2024-25'!$B$2:$AY$265,50,FALSE)</f>
        <v>482.1</v>
      </c>
      <c r="X198" s="39">
        <f t="shared" si="8"/>
        <v>9.3700000000000045</v>
      </c>
      <c r="Z198" s="41">
        <f t="shared" si="7"/>
        <v>8.3700000000000045</v>
      </c>
    </row>
    <row r="199" spans="1:26" ht="20.149999999999999" customHeight="1" x14ac:dyDescent="0.4">
      <c r="A199" s="21">
        <v>94</v>
      </c>
      <c r="B199" s="1" t="s">
        <v>395</v>
      </c>
      <c r="C199" s="1" t="s">
        <v>27</v>
      </c>
      <c r="D199" s="76" t="s">
        <v>396</v>
      </c>
      <c r="E199" s="86" t="s">
        <v>320</v>
      </c>
      <c r="F199" s="11">
        <f>VLOOKUP(B199,'[2]DHG 2023-24'!$B$2:$J$265,9,FALSE)</f>
        <v>17</v>
      </c>
      <c r="G199" s="11">
        <f>VLOOKUP(B199,'[2]DHG 2023-24'!$B$2:$K$265,10,FALSE)</f>
        <v>348</v>
      </c>
      <c r="H199" s="11">
        <f>VLOOKUP(B199,'[2]DHG 2023-24'!$B$2:$AV$265,47,FALSE)</f>
        <v>620.92999999999995</v>
      </c>
      <c r="I199" s="11">
        <f>VLOOKUP(B199,'[2]DHG 2023-24'!$B$2:$AW$265,48,FALSE)</f>
        <v>72.48</v>
      </c>
      <c r="J199" s="11">
        <f>VLOOKUP(B199,'[2]DHG 2023-24'!$B$2:$CO$265,49,FALSE)</f>
        <v>8</v>
      </c>
      <c r="K199" s="11">
        <f>VLOOKUP(B199,'[2]DHG 2023-24'!$B$2:$AK$265,36,FALSE)</f>
        <v>0</v>
      </c>
      <c r="L199" s="12">
        <f>VLOOKUP(B199,'[2]DHG 2023-24'!$B$2:$AY$265,50,FALSE)</f>
        <v>701.41</v>
      </c>
      <c r="M199" s="11">
        <f>VLOOKUP(B199,'[2]DHG 2023-24'!$B$2:$CM$265,90,FALSE)</f>
        <v>615.5</v>
      </c>
      <c r="N199" s="11">
        <f>VLOOKUP(B199,'[2]DHG 2023-24'!$B$2:$CN$265,91,FALSE)</f>
        <v>77.91</v>
      </c>
      <c r="O199" s="11">
        <f>VLOOKUP(B199,'[2]DHG 2023-24'!$B$2:$CO$265,92,FALSE)</f>
        <v>8</v>
      </c>
      <c r="P199" s="11">
        <f>VLOOKUP(B199,'[2]DHG 2023-24'!$B$2:$CP$265,93,FALSE)</f>
        <v>701.41</v>
      </c>
      <c r="Q199" s="11">
        <f>VLOOKUP(B199,'[1]DHG 2024-25'!$B$2:$J$265,9,FALSE)</f>
        <v>17</v>
      </c>
      <c r="R199" s="11">
        <f>VLOOKUP(B199,'[1]DHG 2024-25'!$B$2:$K$265,10,FALSE)</f>
        <v>357</v>
      </c>
      <c r="S199" s="11">
        <f>VLOOKUP(B199,'[1]DHG 2024-25'!$B$2:$AV$265,47,FALSE)</f>
        <v>629.01</v>
      </c>
      <c r="T199" s="11">
        <f>VLOOKUP(B199,'[1]DHG 2024-25'!$B$2:$AW$265,48,FALSE)</f>
        <v>69.83</v>
      </c>
      <c r="U199" s="11">
        <f>VLOOKUP(B199,'[1]DHG 2024-25'!$B$2:$AX$265,49,FALSE)</f>
        <v>8</v>
      </c>
      <c r="V199" s="11">
        <f>VLOOKUP(B199,'[1]DHG 2024-25'!$B$2:$AL$265,37,FALSE)</f>
        <v>0</v>
      </c>
      <c r="W199" s="33">
        <f>VLOOKUP(B199,'[1]DHG 2024-25'!$B$2:$AY$265,50,FALSE)</f>
        <v>706.84</v>
      </c>
      <c r="X199" s="39">
        <f t="shared" si="8"/>
        <v>5.4300000000000637</v>
      </c>
      <c r="Z199" s="41">
        <f t="shared" ref="Z199:Z262" si="10">W199-P199</f>
        <v>5.4300000000000637</v>
      </c>
    </row>
    <row r="200" spans="1:26" ht="20.149999999999999" customHeight="1" x14ac:dyDescent="0.4">
      <c r="A200" s="21">
        <v>94</v>
      </c>
      <c r="B200" s="1" t="s">
        <v>308</v>
      </c>
      <c r="C200" s="1" t="s">
        <v>49</v>
      </c>
      <c r="D200" s="76" t="s">
        <v>312</v>
      </c>
      <c r="E200" s="86" t="s">
        <v>311</v>
      </c>
      <c r="F200" s="11">
        <f>VLOOKUP(B200,'[2]DHG 2023-24'!$B$2:$J$265,9,FALSE)</f>
        <v>19</v>
      </c>
      <c r="G200" s="11">
        <f>VLOOKUP(B200,'[2]DHG 2023-24'!$B$2:$K$265,10,FALSE)</f>
        <v>627</v>
      </c>
      <c r="H200" s="11">
        <f>VLOOKUP(B200,'[2]DHG 2023-24'!$B$2:$AV$265,47,FALSE)</f>
        <v>664.8599999999999</v>
      </c>
      <c r="I200" s="11">
        <f>VLOOKUP(B200,'[2]DHG 2023-24'!$B$2:$AW$265,48,FALSE)</f>
        <v>81.95</v>
      </c>
      <c r="J200" s="11">
        <f>VLOOKUP(B200,'[2]DHG 2023-24'!$B$2:$CO$265,49,FALSE)</f>
        <v>9</v>
      </c>
      <c r="K200" s="11">
        <f>VLOOKUP(B200,'[2]DHG 2023-24'!$B$2:$AK$265,36,FALSE)</f>
        <v>0</v>
      </c>
      <c r="L200" s="12">
        <f>VLOOKUP(B200,'[2]DHG 2023-24'!$B$2:$AY$265,50,FALSE)</f>
        <v>755.81</v>
      </c>
      <c r="M200" s="11">
        <f>VLOOKUP(B200,'[2]DHG 2023-24'!$B$2:$CM$265,90,FALSE)</f>
        <v>703.84999999999991</v>
      </c>
      <c r="N200" s="11">
        <f>VLOOKUP(B200,'[2]DHG 2023-24'!$B$2:$CN$265,91,FALSE)</f>
        <v>89.460000000000008</v>
      </c>
      <c r="O200" s="11">
        <f>VLOOKUP(B200,'[2]DHG 2023-24'!$B$2:$CO$265,92,FALSE)</f>
        <v>9</v>
      </c>
      <c r="P200" s="11">
        <f>VLOOKUP(B200,'[2]DHG 2023-24'!$B$2:$CP$265,93,FALSE)</f>
        <v>802.31</v>
      </c>
      <c r="Q200" s="11">
        <f>VLOOKUP(B200,'[1]DHG 2024-25'!$B$2:$J$265,9,FALSE)</f>
        <v>19</v>
      </c>
      <c r="R200" s="11">
        <f>VLOOKUP(B200,'[1]DHG 2024-25'!$B$2:$K$265,10,FALSE)</f>
        <v>627</v>
      </c>
      <c r="S200" s="11">
        <f>VLOOKUP(B200,'[1]DHG 2024-25'!$B$2:$AV$265,47,FALSE)</f>
        <v>656.87</v>
      </c>
      <c r="T200" s="11">
        <f>VLOOKUP(B200,'[1]DHG 2024-25'!$B$2:$AW$265,48,FALSE)</f>
        <v>89.58</v>
      </c>
      <c r="U200" s="11">
        <f>VLOOKUP(B200,'[1]DHG 2024-25'!$B$2:$AX$265,49,FALSE)</f>
        <v>9</v>
      </c>
      <c r="V200" s="11">
        <f>VLOOKUP(B200,'[1]DHG 2024-25'!$B$2:$AL$265,37,FALSE)</f>
        <v>0</v>
      </c>
      <c r="W200" s="33">
        <f>VLOOKUP(B200,'[1]DHG 2024-25'!$B$2:$AY$265,50,FALSE)</f>
        <v>755.45</v>
      </c>
      <c r="X200" s="39">
        <f t="shared" si="8"/>
        <v>-0.35999999999989996</v>
      </c>
      <c r="Z200" s="41">
        <f t="shared" si="10"/>
        <v>-46.8599999999999</v>
      </c>
    </row>
    <row r="201" spans="1:26" ht="20.149999999999999" customHeight="1" x14ac:dyDescent="0.4">
      <c r="A201" s="21">
        <v>94</v>
      </c>
      <c r="B201" s="1" t="s">
        <v>309</v>
      </c>
      <c r="C201" s="1" t="s">
        <v>27</v>
      </c>
      <c r="D201" s="76" t="s">
        <v>310</v>
      </c>
      <c r="E201" s="86" t="s">
        <v>311</v>
      </c>
      <c r="F201" s="11">
        <f>VLOOKUP(B201,'[2]DHG 2023-24'!$B$2:$J$265,9,FALSE)</f>
        <v>7</v>
      </c>
      <c r="G201" s="11">
        <f>VLOOKUP(B201,'[2]DHG 2023-24'!$B$2:$K$265,10,FALSE)</f>
        <v>180</v>
      </c>
      <c r="H201" s="11">
        <f>VLOOKUP(B201,'[2]DHG 2023-24'!$B$2:$AV$265,47,FALSE)</f>
        <v>218.98</v>
      </c>
      <c r="I201" s="11">
        <f>VLOOKUP(B201,'[2]DHG 2023-24'!$B$2:$AW$265,48,FALSE)</f>
        <v>42.21</v>
      </c>
      <c r="J201" s="11">
        <f>VLOOKUP(B201,'[2]DHG 2023-24'!$B$2:$CO$265,49,FALSE)</f>
        <v>3</v>
      </c>
      <c r="K201" s="11">
        <f>VLOOKUP(B201,'[2]DHG 2023-24'!$B$2:$AK$265,36,FALSE)</f>
        <v>0</v>
      </c>
      <c r="L201" s="12">
        <f>VLOOKUP(B201,'[2]DHG 2023-24'!$B$2:$AY$265,50,FALSE)</f>
        <v>264.19</v>
      </c>
      <c r="M201" s="11">
        <f>VLOOKUP(B201,'[2]DHG 2023-24'!$B$2:$CM$265,90,FALSE)</f>
        <v>235.25</v>
      </c>
      <c r="N201" s="11">
        <f>VLOOKUP(B201,'[2]DHG 2023-24'!$B$2:$CN$265,91,FALSE)</f>
        <v>39.44</v>
      </c>
      <c r="O201" s="11">
        <f>VLOOKUP(B201,'[2]DHG 2023-24'!$B$2:$CO$265,92,FALSE)</f>
        <v>3</v>
      </c>
      <c r="P201" s="11">
        <f>VLOOKUP(B201,'[2]DHG 2023-24'!$B$2:$CP$265,93,FALSE)</f>
        <v>277.69</v>
      </c>
      <c r="Q201" s="11">
        <f>VLOOKUP(B201,'[1]DHG 2024-25'!$B$2:$J$265,9,FALSE)</f>
        <v>7</v>
      </c>
      <c r="R201" s="11">
        <f>VLOOKUP(B201,'[1]DHG 2024-25'!$B$2:$K$265,10,FALSE)</f>
        <v>186</v>
      </c>
      <c r="S201" s="11">
        <f>VLOOKUP(B201,'[1]DHG 2024-25'!$B$2:$AV$265,47,FALSE)</f>
        <v>247.21999999999997</v>
      </c>
      <c r="T201" s="11">
        <f>VLOOKUP(B201,'[1]DHG 2024-25'!$B$2:$AW$265,48,FALSE)</f>
        <v>45.49</v>
      </c>
      <c r="U201" s="11">
        <f>VLOOKUP(B201,'[1]DHG 2024-25'!$B$2:$AX$265,49,FALSE)</f>
        <v>3</v>
      </c>
      <c r="V201" s="11">
        <f>VLOOKUP(B201,'[1]DHG 2024-25'!$B$2:$AL$265,37,FALSE)</f>
        <v>0</v>
      </c>
      <c r="W201" s="33">
        <f>VLOOKUP(B201,'[1]DHG 2024-25'!$B$2:$AY$265,50,FALSE)</f>
        <v>295.70999999999998</v>
      </c>
      <c r="X201" s="39">
        <f t="shared" si="8"/>
        <v>31.519999999999982</v>
      </c>
      <c r="Z201" s="41">
        <f t="shared" si="10"/>
        <v>18.019999999999982</v>
      </c>
    </row>
    <row r="202" spans="1:26" ht="20.149999999999999" customHeight="1" x14ac:dyDescent="0.4">
      <c r="A202" s="21">
        <v>94</v>
      </c>
      <c r="B202" s="1" t="s">
        <v>386</v>
      </c>
      <c r="C202" s="1" t="s">
        <v>49</v>
      </c>
      <c r="D202" s="76" t="s">
        <v>387</v>
      </c>
      <c r="E202" s="86" t="s">
        <v>388</v>
      </c>
      <c r="F202" s="11">
        <f>VLOOKUP(B202,'[2]DHG 2023-24'!$B$2:$J$265,9,FALSE)</f>
        <v>72</v>
      </c>
      <c r="G202" s="11">
        <f>VLOOKUP(B202,'[2]DHG 2023-24'!$B$2:$K$265,10,FALSE)</f>
        <v>2119</v>
      </c>
      <c r="H202" s="11">
        <f>VLOOKUP(B202,'[2]DHG 2023-24'!$B$2:$AV$265,47,FALSE)</f>
        <v>2638.95</v>
      </c>
      <c r="I202" s="11">
        <f>VLOOKUP(B202,'[2]DHG 2023-24'!$B$2:$AW$265,48,FALSE)</f>
        <v>440.47</v>
      </c>
      <c r="J202" s="11">
        <f>VLOOKUP(B202,'[2]DHG 2023-24'!$B$2:$CO$265,49,FALSE)</f>
        <v>40</v>
      </c>
      <c r="K202" s="11">
        <f>VLOOKUP(B202,'[2]DHG 2023-24'!$B$2:$AK$265,36,FALSE)</f>
        <v>6</v>
      </c>
      <c r="L202" s="12">
        <f>VLOOKUP(B202,'[2]DHG 2023-24'!$B$2:$AY$265,50,FALSE)</f>
        <v>3119.42</v>
      </c>
      <c r="M202" s="11">
        <f>VLOOKUP(B202,'[2]DHG 2023-24'!$B$2:$CM$265,90,FALSE)</f>
        <v>2615.7599999999998</v>
      </c>
      <c r="N202" s="11">
        <f>VLOOKUP(B202,'[2]DHG 2023-24'!$B$2:$CN$265,91,FALSE)</f>
        <v>475.29</v>
      </c>
      <c r="O202" s="11">
        <f>VLOOKUP(B202,'[2]DHG 2023-24'!$B$2:$CO$265,92,FALSE)</f>
        <v>45</v>
      </c>
      <c r="P202" s="11">
        <f>VLOOKUP(B202,'[2]DHG 2023-24'!$B$2:$CP$265,93,FALSE)</f>
        <v>3136.05</v>
      </c>
      <c r="Q202" s="11">
        <f>VLOOKUP(B202,'[1]DHG 2024-25'!$B$2:$J$265,9,FALSE)</f>
        <v>72</v>
      </c>
      <c r="R202" s="11">
        <f>VLOOKUP(B202,'[1]DHG 2024-25'!$B$2:$K$265,10,FALSE)</f>
        <v>2128</v>
      </c>
      <c r="S202" s="11">
        <f>VLOOKUP(B202,'[1]DHG 2024-25'!$B$2:$AV$265,47,FALSE)</f>
        <v>2634.3000000000006</v>
      </c>
      <c r="T202" s="11">
        <f>VLOOKUP(B202,'[1]DHG 2024-25'!$B$2:$AW$265,48,FALSE)</f>
        <v>439.91</v>
      </c>
      <c r="U202" s="11">
        <f>VLOOKUP(B202,'[1]DHG 2024-25'!$B$2:$AX$265,49,FALSE)</f>
        <v>40</v>
      </c>
      <c r="V202" s="11">
        <f>VLOOKUP(B202,'[1]DHG 2024-25'!$B$2:$AL$265,37,FALSE)</f>
        <v>6</v>
      </c>
      <c r="W202" s="33">
        <f>VLOOKUP(B202,'[1]DHG 2024-25'!$B$2:$AY$265,50,FALSE)</f>
        <v>3114.2100000000005</v>
      </c>
      <c r="X202" s="39">
        <f t="shared" si="8"/>
        <v>-5.2099999999995816</v>
      </c>
      <c r="Z202" s="41">
        <f t="shared" si="10"/>
        <v>-21.839999999999691</v>
      </c>
    </row>
    <row r="203" spans="1:26" ht="20.149999999999999" customHeight="1" x14ac:dyDescent="0.4">
      <c r="A203" s="21">
        <v>94</v>
      </c>
      <c r="B203" s="1" t="s">
        <v>315</v>
      </c>
      <c r="C203" s="1" t="s">
        <v>49</v>
      </c>
      <c r="D203" s="76" t="s">
        <v>316</v>
      </c>
      <c r="E203" s="86" t="s">
        <v>317</v>
      </c>
      <c r="F203" s="11">
        <f>VLOOKUP(B203,'[2]DHG 2023-24'!$B$2:$J$265,9,FALSE)</f>
        <v>37</v>
      </c>
      <c r="G203" s="11">
        <f>VLOOKUP(B203,'[2]DHG 2023-24'!$B$2:$K$265,10,FALSE)</f>
        <v>1059</v>
      </c>
      <c r="H203" s="11">
        <f>VLOOKUP(B203,'[2]DHG 2023-24'!$B$2:$AV$265,47,FALSE)</f>
        <v>1265.6300000000001</v>
      </c>
      <c r="I203" s="11">
        <f>VLOOKUP(B203,'[2]DHG 2023-24'!$B$2:$AW$265,48,FALSE)</f>
        <v>246.82</v>
      </c>
      <c r="J203" s="11">
        <f>VLOOKUP(B203,'[2]DHG 2023-24'!$B$2:$CO$265,49,FALSE)</f>
        <v>12</v>
      </c>
      <c r="K203" s="11">
        <f>VLOOKUP(B203,'[2]DHG 2023-24'!$B$2:$AK$265,36,FALSE)</f>
        <v>0</v>
      </c>
      <c r="L203" s="12">
        <f>VLOOKUP(B203,'[2]DHG 2023-24'!$B$2:$AY$265,50,FALSE)</f>
        <v>1524.45</v>
      </c>
      <c r="M203" s="11">
        <f>VLOOKUP(B203,'[2]DHG 2023-24'!$B$2:$CM$265,90,FALSE)</f>
        <v>1276.25</v>
      </c>
      <c r="N203" s="11">
        <f>VLOOKUP(B203,'[2]DHG 2023-24'!$B$2:$CN$265,91,FALSE)</f>
        <v>241.2</v>
      </c>
      <c r="O203" s="11">
        <f>VLOOKUP(B203,'[2]DHG 2023-24'!$B$2:$CO$265,92,FALSE)</f>
        <v>12</v>
      </c>
      <c r="P203" s="11">
        <f>VLOOKUP(B203,'[2]DHG 2023-24'!$B$2:$CP$265,93,FALSE)</f>
        <v>1529.45</v>
      </c>
      <c r="Q203" s="11">
        <f>VLOOKUP(B203,'[1]DHG 2024-25'!$B$2:$J$265,9,FALSE)</f>
        <v>39</v>
      </c>
      <c r="R203" s="11">
        <f>VLOOKUP(B203,'[1]DHG 2024-25'!$B$2:$K$265,10,FALSE)</f>
        <v>1140</v>
      </c>
      <c r="S203" s="11">
        <f>VLOOKUP(B203,'[1]DHG 2024-25'!$B$2:$AV$265,47,FALSE)</f>
        <v>1364.0900000000001</v>
      </c>
      <c r="T203" s="11">
        <f>VLOOKUP(B203,'[1]DHG 2024-25'!$B$2:$AW$265,48,FALSE)</f>
        <v>253.84</v>
      </c>
      <c r="U203" s="11">
        <f>VLOOKUP(B203,'[1]DHG 2024-25'!$B$2:$AX$265,49,FALSE)</f>
        <v>12</v>
      </c>
      <c r="V203" s="11">
        <f>VLOOKUP(B203,'[1]DHG 2024-25'!$B$2:$AL$265,37,FALSE)</f>
        <v>0</v>
      </c>
      <c r="W203" s="33">
        <f>VLOOKUP(B203,'[1]DHG 2024-25'!$B$2:$AY$265,50,FALSE)</f>
        <v>1629.93</v>
      </c>
      <c r="X203" s="39">
        <f t="shared" si="8"/>
        <v>105.48000000000002</v>
      </c>
      <c r="Z203" s="41">
        <f t="shared" si="10"/>
        <v>100.48000000000002</v>
      </c>
    </row>
    <row r="204" spans="1:26" ht="20.149999999999999" customHeight="1" x14ac:dyDescent="0.4">
      <c r="A204" s="21">
        <v>94</v>
      </c>
      <c r="B204" s="1" t="s">
        <v>279</v>
      </c>
      <c r="C204" s="1" t="s">
        <v>55</v>
      </c>
      <c r="D204" s="76" t="s">
        <v>253</v>
      </c>
      <c r="E204" s="86" t="s">
        <v>267</v>
      </c>
      <c r="F204" s="11">
        <f>VLOOKUP(B204,'[2]DHG 2023-24'!$B$2:$J$265,9,FALSE)</f>
        <v>15</v>
      </c>
      <c r="G204" s="11">
        <f>VLOOKUP(B204,'[2]DHG 2023-24'!$B$2:$K$265,10,FALSE)</f>
        <v>360</v>
      </c>
      <c r="H204" s="11">
        <f>VLOOKUP(B204,'[2]DHG 2023-24'!$B$2:$AV$265,47,FALSE)</f>
        <v>600.05000000000007</v>
      </c>
      <c r="I204" s="11">
        <f>VLOOKUP(B204,'[2]DHG 2023-24'!$B$2:$AW$265,48,FALSE)</f>
        <v>97.86</v>
      </c>
      <c r="J204" s="11">
        <f>VLOOKUP(B204,'[2]DHG 2023-24'!$B$2:$CO$265,49,FALSE)</f>
        <v>13</v>
      </c>
      <c r="K204" s="11">
        <f>VLOOKUP(B204,'[2]DHG 2023-24'!$B$2:$AK$265,36,FALSE)</f>
        <v>12</v>
      </c>
      <c r="L204" s="12">
        <f>VLOOKUP(B204,'[2]DHG 2023-24'!$B$2:$AY$265,50,FALSE)</f>
        <v>710.91000000000008</v>
      </c>
      <c r="M204" s="11">
        <f>VLOOKUP(B204,'[2]DHG 2023-24'!$B$2:$CM$265,90,FALSE)</f>
        <v>606.00000000000011</v>
      </c>
      <c r="N204" s="11">
        <f>VLOOKUP(B204,'[2]DHG 2023-24'!$B$2:$CN$265,91,FALSE)</f>
        <v>94.16</v>
      </c>
      <c r="O204" s="11">
        <f>VLOOKUP(B204,'[2]DHG 2023-24'!$B$2:$CO$265,92,FALSE)</f>
        <v>13</v>
      </c>
      <c r="P204" s="11">
        <f>VLOOKUP(B204,'[2]DHG 2023-24'!$B$2:$CP$265,93,FALSE)</f>
        <v>713.16000000000008</v>
      </c>
      <c r="Q204" s="11">
        <f>VLOOKUP(B204,'[1]DHG 2024-25'!$B$2:$J$265,9,FALSE)</f>
        <v>16</v>
      </c>
      <c r="R204" s="11">
        <f>VLOOKUP(B204,'[1]DHG 2024-25'!$B$2:$K$265,10,FALSE)</f>
        <v>388</v>
      </c>
      <c r="S204" s="11">
        <f>VLOOKUP(B204,'[1]DHG 2024-25'!$B$2:$AV$265,47,FALSE)</f>
        <v>636.16</v>
      </c>
      <c r="T204" s="11">
        <f>VLOOKUP(B204,'[1]DHG 2024-25'!$B$2:$AW$265,48,FALSE)</f>
        <v>97.11</v>
      </c>
      <c r="U204" s="11">
        <f>VLOOKUP(B204,'[1]DHG 2024-25'!$B$2:$AX$265,49,FALSE)</f>
        <v>13</v>
      </c>
      <c r="V204" s="11">
        <f>VLOOKUP(B204,'[1]DHG 2024-25'!$B$2:$AL$265,37,FALSE)</f>
        <v>12</v>
      </c>
      <c r="W204" s="33">
        <f>VLOOKUP(B204,'[1]DHG 2024-25'!$B$2:$AY$265,50,FALSE)</f>
        <v>746.27</v>
      </c>
      <c r="X204" s="39">
        <f t="shared" si="8"/>
        <v>35.3599999999999</v>
      </c>
      <c r="Z204" s="41">
        <f t="shared" si="10"/>
        <v>33.1099999999999</v>
      </c>
    </row>
    <row r="205" spans="1:26" ht="20.149999999999999" customHeight="1" x14ac:dyDescent="0.4">
      <c r="A205" s="21">
        <v>94</v>
      </c>
      <c r="B205" s="1" t="s">
        <v>265</v>
      </c>
      <c r="C205" s="1" t="s">
        <v>81</v>
      </c>
      <c r="D205" s="76" t="s">
        <v>266</v>
      </c>
      <c r="E205" s="86" t="s">
        <v>267</v>
      </c>
      <c r="F205" s="11">
        <f>VLOOKUP(B205,'[2]DHG 2023-24'!$B$2:$J$265,9,FALSE)</f>
        <v>28</v>
      </c>
      <c r="G205" s="11">
        <f>VLOOKUP(B205,'[2]DHG 2023-24'!$B$2:$K$265,10,FALSE)</f>
        <v>496</v>
      </c>
      <c r="H205" s="11">
        <f>VLOOKUP(B205,'[2]DHG 2023-24'!$B$2:$AV$265,47,FALSE)</f>
        <v>937.06000000000006</v>
      </c>
      <c r="I205" s="11">
        <f>VLOOKUP(B205,'[2]DHG 2023-24'!$B$2:$AW$265,48,FALSE)</f>
        <v>169.4</v>
      </c>
      <c r="J205" s="11">
        <f>VLOOKUP(B205,'[2]DHG 2023-24'!$B$2:$CO$265,49,FALSE)</f>
        <v>19</v>
      </c>
      <c r="K205" s="11">
        <f>VLOOKUP(B205,'[2]DHG 2023-24'!$B$2:$AK$265,36,FALSE)</f>
        <v>8</v>
      </c>
      <c r="L205" s="12">
        <f>VLOOKUP(B205,'[2]DHG 2023-24'!$B$2:$AY$265,50,FALSE)</f>
        <v>1125.46</v>
      </c>
      <c r="M205" s="11">
        <f>VLOOKUP(B205,'[2]DHG 2023-24'!$B$2:$CM$265,90,FALSE)</f>
        <v>950.00000000000011</v>
      </c>
      <c r="N205" s="11">
        <f>VLOOKUP(B205,'[2]DHG 2023-24'!$B$2:$CN$265,91,FALSE)</f>
        <v>163.46</v>
      </c>
      <c r="O205" s="11">
        <f>VLOOKUP(B205,'[2]DHG 2023-24'!$B$2:$CO$265,92,FALSE)</f>
        <v>19</v>
      </c>
      <c r="P205" s="11">
        <f>VLOOKUP(B205,'[2]DHG 2023-24'!$B$2:$CP$265,93,FALSE)</f>
        <v>1132.46</v>
      </c>
      <c r="Q205" s="11">
        <f>VLOOKUP(B205,'[1]DHG 2024-25'!$B$2:$J$265,9,FALSE)</f>
        <v>28</v>
      </c>
      <c r="R205" s="11">
        <f>VLOOKUP(B205,'[1]DHG 2024-25'!$B$2:$K$265,10,FALSE)</f>
        <v>502</v>
      </c>
      <c r="S205" s="11">
        <f>VLOOKUP(B205,'[1]DHG 2024-25'!$B$2:$AV$265,47,FALSE)</f>
        <v>933.72</v>
      </c>
      <c r="T205" s="11">
        <f>VLOOKUP(B205,'[1]DHG 2024-25'!$B$2:$AW$265,48,FALSE)</f>
        <v>172.98</v>
      </c>
      <c r="U205" s="11">
        <f>VLOOKUP(B205,'[1]DHG 2024-25'!$B$2:$AX$265,49,FALSE)</f>
        <v>19</v>
      </c>
      <c r="V205" s="11">
        <f>VLOOKUP(B205,'[1]DHG 2024-25'!$B$2:$AL$265,37,FALSE)</f>
        <v>8</v>
      </c>
      <c r="W205" s="33">
        <f>VLOOKUP(B205,'[1]DHG 2024-25'!$B$2:$AY$265,50,FALSE)</f>
        <v>1125.7</v>
      </c>
      <c r="X205" s="39">
        <f t="shared" ref="X205:X264" si="11">W205-L205</f>
        <v>0.24000000000000909</v>
      </c>
      <c r="Z205" s="41">
        <f t="shared" si="10"/>
        <v>-6.7599999999999909</v>
      </c>
    </row>
    <row r="206" spans="1:26" ht="20.149999999999999" customHeight="1" x14ac:dyDescent="0.4">
      <c r="A206" s="21">
        <v>94</v>
      </c>
      <c r="B206" s="1" t="s">
        <v>233</v>
      </c>
      <c r="C206" s="1" t="s">
        <v>49</v>
      </c>
      <c r="D206" s="76" t="s">
        <v>234</v>
      </c>
      <c r="E206" s="86" t="s">
        <v>235</v>
      </c>
      <c r="F206" s="11">
        <f>VLOOKUP(B206,'[2]DHG 2023-24'!$B$2:$J$265,9,FALSE)</f>
        <v>36</v>
      </c>
      <c r="G206" s="11">
        <f>VLOOKUP(B206,'[2]DHG 2023-24'!$B$2:$K$265,10,FALSE)</f>
        <v>1172</v>
      </c>
      <c r="H206" s="11">
        <f>VLOOKUP(B206,'[2]DHG 2023-24'!$B$2:$AV$265,47,FALSE)</f>
        <v>1247.4100000000001</v>
      </c>
      <c r="I206" s="11">
        <f>VLOOKUP(B206,'[2]DHG 2023-24'!$B$2:$AW$265,48,FALSE)</f>
        <v>308.54000000000002</v>
      </c>
      <c r="J206" s="11">
        <f>VLOOKUP(B206,'[2]DHG 2023-24'!$B$2:$CO$265,49,FALSE)</f>
        <v>30</v>
      </c>
      <c r="K206" s="11">
        <f>VLOOKUP(B206,'[2]DHG 2023-24'!$B$2:$AK$265,36,FALSE)</f>
        <v>22</v>
      </c>
      <c r="L206" s="12">
        <f>VLOOKUP(B206,'[2]DHG 2023-24'!$B$2:$AY$265,50,FALSE)</f>
        <v>1585.95</v>
      </c>
      <c r="M206" s="11">
        <f>VLOOKUP(B206,'[2]DHG 2023-24'!$B$2:$CM$265,90,FALSE)</f>
        <v>1249.2</v>
      </c>
      <c r="N206" s="11">
        <f>VLOOKUP(B206,'[2]DHG 2023-24'!$B$2:$CN$265,91,FALSE)</f>
        <v>312</v>
      </c>
      <c r="O206" s="11">
        <f>VLOOKUP(B206,'[2]DHG 2023-24'!$B$2:$CO$265,92,FALSE)</f>
        <v>26</v>
      </c>
      <c r="P206" s="11">
        <f>VLOOKUP(B206,'[2]DHG 2023-24'!$B$2:$CP$265,93,FALSE)</f>
        <v>1587.2</v>
      </c>
      <c r="Q206" s="11">
        <f>VLOOKUP(B206,'[1]DHG 2024-25'!$B$2:$J$265,9,FALSE)</f>
        <v>35</v>
      </c>
      <c r="R206" s="11">
        <f>VLOOKUP(B206,'[1]DHG 2024-25'!$B$2:$K$265,10,FALSE)</f>
        <v>1131</v>
      </c>
      <c r="S206" s="11">
        <f>VLOOKUP(B206,'[1]DHG 2024-25'!$B$2:$AV$265,47,FALSE)</f>
        <v>1213.3200000000002</v>
      </c>
      <c r="T206" s="11">
        <f>VLOOKUP(B206,'[1]DHG 2024-25'!$B$2:$AW$265,48,FALSE)</f>
        <v>301.36</v>
      </c>
      <c r="U206" s="11">
        <f>VLOOKUP(B206,'[1]DHG 2024-25'!$B$2:$AX$265,49,FALSE)</f>
        <v>30</v>
      </c>
      <c r="V206" s="11">
        <f>VLOOKUP(B206,'[1]DHG 2024-25'!$B$2:$AL$265,37,FALSE)</f>
        <v>22</v>
      </c>
      <c r="W206" s="33">
        <f>VLOOKUP(B206,'[1]DHG 2024-25'!$B$2:$AY$265,50,FALSE)</f>
        <v>1544.6800000000003</v>
      </c>
      <c r="X206" s="39">
        <f t="shared" si="11"/>
        <v>-41.269999999999754</v>
      </c>
      <c r="Z206" s="41">
        <f t="shared" si="10"/>
        <v>-42.519999999999754</v>
      </c>
    </row>
    <row r="207" spans="1:26" ht="20.149999999999999" customHeight="1" x14ac:dyDescent="0.4">
      <c r="A207" s="21">
        <v>94</v>
      </c>
      <c r="B207" s="1" t="s">
        <v>275</v>
      </c>
      <c r="C207" s="1" t="s">
        <v>49</v>
      </c>
      <c r="D207" s="76" t="s">
        <v>276</v>
      </c>
      <c r="E207" s="86" t="s">
        <v>235</v>
      </c>
      <c r="F207" s="11">
        <f>VLOOKUP(B207,'[2]DHG 2023-24'!$B$2:$J$265,9,FALSE)</f>
        <v>23</v>
      </c>
      <c r="G207" s="11">
        <f>VLOOKUP(B207,'[2]DHG 2023-24'!$B$2:$K$265,10,FALSE)</f>
        <v>637</v>
      </c>
      <c r="H207" s="11">
        <f>VLOOKUP(B207,'[2]DHG 2023-24'!$B$2:$AV$265,47,FALSE)</f>
        <v>878.55</v>
      </c>
      <c r="I207" s="11">
        <f>VLOOKUP(B207,'[2]DHG 2023-24'!$B$2:$AW$265,48,FALSE)</f>
        <v>204.68</v>
      </c>
      <c r="J207" s="11">
        <f>VLOOKUP(B207,'[2]DHG 2023-24'!$B$2:$CO$265,49,FALSE)</f>
        <v>14</v>
      </c>
      <c r="K207" s="11">
        <f>VLOOKUP(B207,'[2]DHG 2023-24'!$B$2:$AK$265,36,FALSE)</f>
        <v>6</v>
      </c>
      <c r="L207" s="12">
        <f>VLOOKUP(B207,'[2]DHG 2023-24'!$B$2:$AY$265,50,FALSE)</f>
        <v>1097.23</v>
      </c>
      <c r="M207" s="11">
        <f>VLOOKUP(B207,'[2]DHG 2023-24'!$B$2:$CM$265,90,FALSE)</f>
        <v>875.8</v>
      </c>
      <c r="N207" s="11">
        <f>VLOOKUP(B207,'[2]DHG 2023-24'!$B$2:$CN$265,91,FALSE)</f>
        <v>215.43</v>
      </c>
      <c r="O207" s="11">
        <f>VLOOKUP(B207,'[2]DHG 2023-24'!$B$2:$CO$265,92,FALSE)</f>
        <v>14</v>
      </c>
      <c r="P207" s="11">
        <f>VLOOKUP(B207,'[2]DHG 2023-24'!$B$2:$CP$265,93,FALSE)</f>
        <v>1105.23</v>
      </c>
      <c r="Q207" s="11">
        <f>VLOOKUP(B207,'[1]DHG 2024-25'!$B$2:$J$265,9,FALSE)</f>
        <v>24</v>
      </c>
      <c r="R207" s="11">
        <f>VLOOKUP(B207,'[1]DHG 2024-25'!$B$2:$K$265,10,FALSE)</f>
        <v>663</v>
      </c>
      <c r="S207" s="11">
        <f>VLOOKUP(B207,'[1]DHG 2024-25'!$B$2:$AV$265,47,FALSE)</f>
        <v>911.65000000000009</v>
      </c>
      <c r="T207" s="11">
        <f>VLOOKUP(B207,'[1]DHG 2024-25'!$B$2:$AW$265,48,FALSE)</f>
        <v>213.71</v>
      </c>
      <c r="U207" s="11">
        <f>VLOOKUP(B207,'[1]DHG 2024-25'!$B$2:$AX$265,49,FALSE)</f>
        <v>14</v>
      </c>
      <c r="V207" s="11">
        <f>VLOOKUP(B207,'[1]DHG 2024-25'!$B$2:$AL$265,37,FALSE)</f>
        <v>6</v>
      </c>
      <c r="W207" s="33">
        <f>VLOOKUP(B207,'[1]DHG 2024-25'!$B$2:$AY$265,50,FALSE)</f>
        <v>1139.3600000000001</v>
      </c>
      <c r="X207" s="39">
        <f t="shared" si="11"/>
        <v>42.130000000000109</v>
      </c>
      <c r="Z207" s="41">
        <f t="shared" si="10"/>
        <v>34.130000000000109</v>
      </c>
    </row>
    <row r="208" spans="1:26" ht="20.149999999999999" customHeight="1" x14ac:dyDescent="0.4">
      <c r="A208" s="21">
        <v>94</v>
      </c>
      <c r="B208" s="1" t="s">
        <v>300</v>
      </c>
      <c r="C208" s="1" t="s">
        <v>49</v>
      </c>
      <c r="D208" s="76" t="s">
        <v>301</v>
      </c>
      <c r="E208" s="86" t="s">
        <v>235</v>
      </c>
      <c r="F208" s="11">
        <f>VLOOKUP(B208,'[2]DHG 2023-24'!$B$2:$J$265,9,FALSE)</f>
        <v>30</v>
      </c>
      <c r="G208" s="11">
        <f>VLOOKUP(B208,'[2]DHG 2023-24'!$B$2:$K$265,10,FALSE)</f>
        <v>955</v>
      </c>
      <c r="H208" s="11">
        <f>VLOOKUP(B208,'[2]DHG 2023-24'!$B$2:$AV$265,47,FALSE)</f>
        <v>1069.93</v>
      </c>
      <c r="I208" s="11">
        <f>VLOOKUP(B208,'[2]DHG 2023-24'!$B$2:$AW$265,48,FALSE)</f>
        <v>143.79</v>
      </c>
      <c r="J208" s="11">
        <f>VLOOKUP(B208,'[2]DHG 2023-24'!$B$2:$CO$265,49,FALSE)</f>
        <v>12</v>
      </c>
      <c r="K208" s="11">
        <f>VLOOKUP(B208,'[2]DHG 2023-24'!$B$2:$AK$265,36,FALSE)</f>
        <v>21</v>
      </c>
      <c r="L208" s="12">
        <f>VLOOKUP(B208,'[2]DHG 2023-24'!$B$2:$AY$265,50,FALSE)</f>
        <v>1225.72</v>
      </c>
      <c r="M208" s="11">
        <f>VLOOKUP(B208,'[2]DHG 2023-24'!$B$2:$CM$265,90,FALSE)</f>
        <v>1075.05</v>
      </c>
      <c r="N208" s="11">
        <f>VLOOKUP(B208,'[2]DHG 2023-24'!$B$2:$CN$265,91,FALSE)</f>
        <v>140.74</v>
      </c>
      <c r="O208" s="11">
        <f>VLOOKUP(B208,'[2]DHG 2023-24'!$B$2:$CO$265,92,FALSE)</f>
        <v>15</v>
      </c>
      <c r="P208" s="11">
        <f>VLOOKUP(B208,'[2]DHG 2023-24'!$B$2:$CP$265,93,FALSE)</f>
        <v>1230.79</v>
      </c>
      <c r="Q208" s="11">
        <f>VLOOKUP(B208,'[1]DHG 2024-25'!$B$2:$J$265,9,FALSE)</f>
        <v>29</v>
      </c>
      <c r="R208" s="11">
        <f>VLOOKUP(B208,'[1]DHG 2024-25'!$B$2:$K$265,10,FALSE)</f>
        <v>914</v>
      </c>
      <c r="S208" s="11">
        <f>VLOOKUP(B208,'[1]DHG 2024-25'!$B$2:$AV$265,47,FALSE)</f>
        <v>1033.82</v>
      </c>
      <c r="T208" s="11">
        <f>VLOOKUP(B208,'[1]DHG 2024-25'!$B$2:$AW$265,48,FALSE)</f>
        <v>141.46</v>
      </c>
      <c r="U208" s="11">
        <f>VLOOKUP(B208,'[1]DHG 2024-25'!$B$2:$AX$265,49,FALSE)</f>
        <v>12</v>
      </c>
      <c r="V208" s="11">
        <f>VLOOKUP(B208,'[1]DHG 2024-25'!$B$2:$AL$265,37,FALSE)</f>
        <v>21</v>
      </c>
      <c r="W208" s="33">
        <f>VLOOKUP(B208,'[1]DHG 2024-25'!$B$2:$AY$265,50,FALSE)</f>
        <v>1187.28</v>
      </c>
      <c r="X208" s="39">
        <f t="shared" si="11"/>
        <v>-38.440000000000055</v>
      </c>
      <c r="Z208" s="41">
        <f t="shared" si="10"/>
        <v>-43.509999999999991</v>
      </c>
    </row>
    <row r="209" spans="1:26" ht="20.149999999999999" customHeight="1" x14ac:dyDescent="0.4">
      <c r="A209" s="21">
        <v>94</v>
      </c>
      <c r="B209" s="1" t="s">
        <v>291</v>
      </c>
      <c r="C209" s="1" t="s">
        <v>49</v>
      </c>
      <c r="D209" s="76" t="s">
        <v>292</v>
      </c>
      <c r="E209" s="86" t="s">
        <v>235</v>
      </c>
      <c r="F209" s="11">
        <f>VLOOKUP(B209,'[2]DHG 2023-24'!$B$2:$J$265,9,FALSE)</f>
        <v>32</v>
      </c>
      <c r="G209" s="11">
        <f>VLOOKUP(B209,'[2]DHG 2023-24'!$B$2:$K$265,10,FALSE)</f>
        <v>1062</v>
      </c>
      <c r="H209" s="11">
        <f>VLOOKUP(B209,'[2]DHG 2023-24'!$B$2:$AV$265,47,FALSE)</f>
        <v>1016.68</v>
      </c>
      <c r="I209" s="11">
        <f>VLOOKUP(B209,'[2]DHG 2023-24'!$B$2:$AW$265,48,FALSE)</f>
        <v>163.89</v>
      </c>
      <c r="J209" s="11">
        <f>VLOOKUP(B209,'[2]DHG 2023-24'!$B$2:$CO$265,49,FALSE)</f>
        <v>17.5</v>
      </c>
      <c r="K209" s="11">
        <f>VLOOKUP(B209,'[2]DHG 2023-24'!$B$2:$AK$265,36,FALSE)</f>
        <v>0</v>
      </c>
      <c r="L209" s="12">
        <f>VLOOKUP(B209,'[2]DHG 2023-24'!$B$2:$AY$265,50,FALSE)</f>
        <v>1198.07</v>
      </c>
      <c r="M209" s="11">
        <f>VLOOKUP(B209,'[2]DHG 2023-24'!$B$2:$CM$265,90,FALSE)</f>
        <v>1007.5</v>
      </c>
      <c r="N209" s="11">
        <f>VLOOKUP(B209,'[2]DHG 2023-24'!$B$2:$CN$265,91,FALSE)</f>
        <v>181.07</v>
      </c>
      <c r="O209" s="11">
        <f>VLOOKUP(B209,'[2]DHG 2023-24'!$B$2:$CO$265,92,FALSE)</f>
        <v>17.5</v>
      </c>
      <c r="P209" s="11">
        <f>VLOOKUP(B209,'[2]DHG 2023-24'!$B$2:$CP$265,93,FALSE)</f>
        <v>1206.07</v>
      </c>
      <c r="Q209" s="11">
        <f>VLOOKUP(B209,'[1]DHG 2024-25'!$B$2:$J$265,9,FALSE)</f>
        <v>32</v>
      </c>
      <c r="R209" s="11">
        <f>VLOOKUP(B209,'[1]DHG 2024-25'!$B$2:$K$265,10,FALSE)</f>
        <v>1051</v>
      </c>
      <c r="S209" s="11">
        <f>VLOOKUP(B209,'[1]DHG 2024-25'!$B$2:$AV$265,47,FALSE)</f>
        <v>1032.46</v>
      </c>
      <c r="T209" s="11">
        <f>VLOOKUP(B209,'[1]DHG 2024-25'!$B$2:$AW$265,48,FALSE)</f>
        <v>143.03</v>
      </c>
      <c r="U209" s="11">
        <f>VLOOKUP(B209,'[1]DHG 2024-25'!$B$2:$AX$265,49,FALSE)</f>
        <v>17.5</v>
      </c>
      <c r="V209" s="11">
        <f>VLOOKUP(B209,'[1]DHG 2024-25'!$B$2:$AL$265,37,FALSE)</f>
        <v>0</v>
      </c>
      <c r="W209" s="33">
        <f>VLOOKUP(B209,'[1]DHG 2024-25'!$B$2:$AY$265,50,FALSE)</f>
        <v>1192.99</v>
      </c>
      <c r="X209" s="39">
        <f t="shared" si="11"/>
        <v>-5.0799999999999272</v>
      </c>
      <c r="Z209" s="41">
        <f t="shared" si="10"/>
        <v>-13.079999999999927</v>
      </c>
    </row>
    <row r="210" spans="1:26" ht="20.149999999999999" customHeight="1" x14ac:dyDescent="0.4">
      <c r="A210" s="21">
        <v>94</v>
      </c>
      <c r="B210" s="1" t="s">
        <v>277</v>
      </c>
      <c r="C210" s="1" t="s">
        <v>27</v>
      </c>
      <c r="D210" s="76" t="s">
        <v>278</v>
      </c>
      <c r="E210" s="86" t="s">
        <v>235</v>
      </c>
      <c r="F210" s="11">
        <f>VLOOKUP(B210,'[2]DHG 2023-24'!$B$2:$J$265,9,FALSE)</f>
        <v>17</v>
      </c>
      <c r="G210" s="11">
        <f>VLOOKUP(B210,'[2]DHG 2023-24'!$B$2:$K$265,10,FALSE)</f>
        <v>399</v>
      </c>
      <c r="H210" s="11">
        <f>VLOOKUP(B210,'[2]DHG 2023-24'!$B$2:$AV$265,47,FALSE)</f>
        <v>656.82</v>
      </c>
      <c r="I210" s="11">
        <f>VLOOKUP(B210,'[2]DHG 2023-24'!$B$2:$AW$265,48,FALSE)</f>
        <v>111.36</v>
      </c>
      <c r="J210" s="11">
        <f>VLOOKUP(B210,'[2]DHG 2023-24'!$B$2:$CO$265,49,FALSE)</f>
        <v>8</v>
      </c>
      <c r="K210" s="11">
        <f>VLOOKUP(B210,'[2]DHG 2023-24'!$B$2:$AK$265,36,FALSE)</f>
        <v>0</v>
      </c>
      <c r="L210" s="12">
        <f>VLOOKUP(B210,'[2]DHG 2023-24'!$B$2:$AY$265,50,FALSE)</f>
        <v>776.18000000000006</v>
      </c>
      <c r="M210" s="11">
        <f>VLOOKUP(B210,'[2]DHG 2023-24'!$B$2:$CM$265,90,FALSE)</f>
        <v>665.5</v>
      </c>
      <c r="N210" s="11">
        <f>VLOOKUP(B210,'[2]DHG 2023-24'!$B$2:$CN$265,91,FALSE)</f>
        <v>114.16</v>
      </c>
      <c r="O210" s="11">
        <f>VLOOKUP(B210,'[2]DHG 2023-24'!$B$2:$CO$265,92,FALSE)</f>
        <v>8</v>
      </c>
      <c r="P210" s="11">
        <f>VLOOKUP(B210,'[2]DHG 2023-24'!$B$2:$CP$265,93,FALSE)</f>
        <v>787.66000000000008</v>
      </c>
      <c r="Q210" s="11">
        <f>VLOOKUP(B210,'[1]DHG 2024-25'!$B$2:$J$265,9,FALSE)</f>
        <v>17</v>
      </c>
      <c r="R210" s="11">
        <f>VLOOKUP(B210,'[1]DHG 2024-25'!$B$2:$K$265,10,FALSE)</f>
        <v>405</v>
      </c>
      <c r="S210" s="11">
        <f>VLOOKUP(B210,'[1]DHG 2024-25'!$B$2:$AV$265,47,FALSE)</f>
        <v>693.19</v>
      </c>
      <c r="T210" s="11">
        <f>VLOOKUP(B210,'[1]DHG 2024-25'!$B$2:$AW$265,48,FALSE)</f>
        <v>107.02</v>
      </c>
      <c r="U210" s="11">
        <f>VLOOKUP(B210,'[1]DHG 2024-25'!$B$2:$AX$265,49,FALSE)</f>
        <v>8</v>
      </c>
      <c r="V210" s="11">
        <f>VLOOKUP(B210,'[1]DHG 2024-25'!$B$2:$AL$265,37,FALSE)</f>
        <v>0</v>
      </c>
      <c r="W210" s="33">
        <f>VLOOKUP(B210,'[1]DHG 2024-25'!$B$2:$AY$265,50,FALSE)</f>
        <v>808.21</v>
      </c>
      <c r="X210" s="39">
        <f t="shared" si="11"/>
        <v>32.029999999999973</v>
      </c>
      <c r="Z210" s="41">
        <f t="shared" si="10"/>
        <v>20.549999999999955</v>
      </c>
    </row>
    <row r="211" spans="1:26" ht="20.149999999999999" customHeight="1" x14ac:dyDescent="0.4">
      <c r="A211" s="21">
        <v>94</v>
      </c>
      <c r="B211" s="1" t="s">
        <v>302</v>
      </c>
      <c r="C211" s="1" t="s">
        <v>27</v>
      </c>
      <c r="D211" s="76" t="s">
        <v>303</v>
      </c>
      <c r="E211" s="86" t="s">
        <v>235</v>
      </c>
      <c r="F211" s="11">
        <f>VLOOKUP(B211,'[2]DHG 2023-24'!$B$2:$J$265,9,FALSE)</f>
        <v>12</v>
      </c>
      <c r="G211" s="11">
        <f>VLOOKUP(B211,'[2]DHG 2023-24'!$B$2:$K$265,10,FALSE)</f>
        <v>312</v>
      </c>
      <c r="H211" s="11">
        <f>VLOOKUP(B211,'[2]DHG 2023-24'!$B$2:$AV$265,47,FALSE)</f>
        <v>432.5</v>
      </c>
      <c r="I211" s="11">
        <f>VLOOKUP(B211,'[2]DHG 2023-24'!$B$2:$AW$265,48,FALSE)</f>
        <v>77.73</v>
      </c>
      <c r="J211" s="11">
        <f>VLOOKUP(B211,'[2]DHG 2023-24'!$B$2:$CO$265,49,FALSE)</f>
        <v>13</v>
      </c>
      <c r="K211" s="11">
        <f>VLOOKUP(B211,'[2]DHG 2023-24'!$B$2:$AK$265,36,FALSE)</f>
        <v>0</v>
      </c>
      <c r="L211" s="12">
        <f>VLOOKUP(B211,'[2]DHG 2023-24'!$B$2:$AY$265,50,FALSE)</f>
        <v>523.23</v>
      </c>
      <c r="M211" s="11">
        <f>VLOOKUP(B211,'[2]DHG 2023-24'!$B$2:$CM$265,90,FALSE)</f>
        <v>443.5</v>
      </c>
      <c r="N211" s="11">
        <f>VLOOKUP(B211,'[2]DHG 2023-24'!$B$2:$CN$265,91,FALSE)</f>
        <v>70.73</v>
      </c>
      <c r="O211" s="11">
        <f>VLOOKUP(B211,'[2]DHG 2023-24'!$B$2:$CO$265,92,FALSE)</f>
        <v>10</v>
      </c>
      <c r="P211" s="11">
        <f>VLOOKUP(B211,'[2]DHG 2023-24'!$B$2:$CP$265,93,FALSE)</f>
        <v>524.23</v>
      </c>
      <c r="Q211" s="11">
        <f>VLOOKUP(B211,'[1]DHG 2024-25'!$B$2:$J$265,9,FALSE)</f>
        <v>12</v>
      </c>
      <c r="R211" s="11">
        <f>VLOOKUP(B211,'[1]DHG 2024-25'!$B$2:$K$265,10,FALSE)</f>
        <v>306</v>
      </c>
      <c r="S211" s="11">
        <f>VLOOKUP(B211,'[1]DHG 2024-25'!$B$2:$AV$265,47,FALSE)</f>
        <v>432.47</v>
      </c>
      <c r="T211" s="11">
        <f>VLOOKUP(B211,'[1]DHG 2024-25'!$B$2:$AW$265,48,FALSE)</f>
        <v>80.53</v>
      </c>
      <c r="U211" s="11">
        <f>VLOOKUP(B211,'[1]DHG 2024-25'!$B$2:$AX$265,49,FALSE)</f>
        <v>13</v>
      </c>
      <c r="V211" s="11">
        <f>VLOOKUP(B211,'[1]DHG 2024-25'!$B$2:$AL$265,37,FALSE)</f>
        <v>0</v>
      </c>
      <c r="W211" s="33">
        <f>VLOOKUP(B211,'[1]DHG 2024-25'!$B$2:$AY$265,50,FALSE)</f>
        <v>526</v>
      </c>
      <c r="X211" s="39">
        <f t="shared" si="11"/>
        <v>2.7699999999999818</v>
      </c>
      <c r="Z211" s="41">
        <f t="shared" si="10"/>
        <v>1.7699999999999818</v>
      </c>
    </row>
    <row r="212" spans="1:26" ht="20.149999999999999" customHeight="1" x14ac:dyDescent="0.4">
      <c r="A212" s="21">
        <v>94</v>
      </c>
      <c r="B212" s="1" t="s">
        <v>293</v>
      </c>
      <c r="C212" s="1" t="s">
        <v>27</v>
      </c>
      <c r="D212" s="76" t="s">
        <v>294</v>
      </c>
      <c r="E212" s="86" t="s">
        <v>235</v>
      </c>
      <c r="F212" s="11">
        <f>VLOOKUP(B212,'[2]DHG 2023-24'!$B$2:$J$265,9,FALSE)</f>
        <v>13</v>
      </c>
      <c r="G212" s="11">
        <f>VLOOKUP(B212,'[2]DHG 2023-24'!$B$2:$K$265,10,FALSE)</f>
        <v>303</v>
      </c>
      <c r="H212" s="11">
        <f>VLOOKUP(B212,'[2]DHG 2023-24'!$B$2:$AV$265,47,FALSE)</f>
        <v>485.45000000000005</v>
      </c>
      <c r="I212" s="11">
        <f>VLOOKUP(B212,'[2]DHG 2023-24'!$B$2:$AW$265,48,FALSE)</f>
        <v>103.49</v>
      </c>
      <c r="J212" s="11">
        <f>VLOOKUP(B212,'[2]DHG 2023-24'!$B$2:$CO$265,49,FALSE)</f>
        <v>7.5</v>
      </c>
      <c r="K212" s="11">
        <f>VLOOKUP(B212,'[2]DHG 2023-24'!$B$2:$AK$265,36,FALSE)</f>
        <v>0</v>
      </c>
      <c r="L212" s="12">
        <f>VLOOKUP(B212,'[2]DHG 2023-24'!$B$2:$AY$265,50,FALSE)</f>
        <v>596.44000000000005</v>
      </c>
      <c r="M212" s="11">
        <f>VLOOKUP(B212,'[2]DHG 2023-24'!$B$2:$CM$265,90,FALSE)</f>
        <v>471.00000000000006</v>
      </c>
      <c r="N212" s="11">
        <f>VLOOKUP(B212,'[2]DHG 2023-24'!$B$2:$CN$265,91,FALSE)</f>
        <v>120.44</v>
      </c>
      <c r="O212" s="11">
        <f>VLOOKUP(B212,'[2]DHG 2023-24'!$B$2:$CO$265,92,FALSE)</f>
        <v>7.5</v>
      </c>
      <c r="P212" s="11">
        <f>VLOOKUP(B212,'[2]DHG 2023-24'!$B$2:$CP$265,93,FALSE)</f>
        <v>598.94000000000005</v>
      </c>
      <c r="Q212" s="11">
        <f>VLOOKUP(B212,'[1]DHG 2024-25'!$B$2:$J$265,9,FALSE)</f>
        <v>13</v>
      </c>
      <c r="R212" s="11">
        <f>VLOOKUP(B212,'[1]DHG 2024-25'!$B$2:$K$265,10,FALSE)</f>
        <v>320</v>
      </c>
      <c r="S212" s="11">
        <f>VLOOKUP(B212,'[1]DHG 2024-25'!$B$2:$AV$265,47,FALSE)</f>
        <v>503.84999999999997</v>
      </c>
      <c r="T212" s="11">
        <f>VLOOKUP(B212,'[1]DHG 2024-25'!$B$2:$AW$265,48,FALSE)</f>
        <v>95.42</v>
      </c>
      <c r="U212" s="11">
        <f>VLOOKUP(B212,'[1]DHG 2024-25'!$B$2:$AX$265,49,FALSE)</f>
        <v>7.5</v>
      </c>
      <c r="V212" s="11">
        <f>VLOOKUP(B212,'[1]DHG 2024-25'!$B$2:$AL$265,37,FALSE)</f>
        <v>0</v>
      </c>
      <c r="W212" s="33">
        <f>VLOOKUP(B212,'[1]DHG 2024-25'!$B$2:$AY$265,50,FALSE)</f>
        <v>606.77</v>
      </c>
      <c r="X212" s="39">
        <f t="shared" si="11"/>
        <v>10.329999999999927</v>
      </c>
      <c r="Z212" s="41">
        <f t="shared" si="10"/>
        <v>7.8299999999999272</v>
      </c>
    </row>
    <row r="213" spans="1:26" ht="20.149999999999999" customHeight="1" x14ac:dyDescent="0.4">
      <c r="A213" s="21">
        <v>94</v>
      </c>
      <c r="B213" s="1" t="s">
        <v>236</v>
      </c>
      <c r="C213" s="1" t="s">
        <v>27</v>
      </c>
      <c r="D213" s="76" t="s">
        <v>237</v>
      </c>
      <c r="E213" s="86" t="s">
        <v>235</v>
      </c>
      <c r="F213" s="11">
        <f>VLOOKUP(B213,'[2]DHG 2023-24'!$B$2:$J$265,9,FALSE)</f>
        <v>15</v>
      </c>
      <c r="G213" s="11">
        <f>VLOOKUP(B213,'[2]DHG 2023-24'!$B$2:$K$265,10,FALSE)</f>
        <v>356</v>
      </c>
      <c r="H213" s="11">
        <f>VLOOKUP(B213,'[2]DHG 2023-24'!$B$2:$AV$265,47,FALSE)</f>
        <v>502.31</v>
      </c>
      <c r="I213" s="11">
        <f>VLOOKUP(B213,'[2]DHG 2023-24'!$B$2:$AW$265,48,FALSE)</f>
        <v>85.44</v>
      </c>
      <c r="J213" s="11">
        <f>VLOOKUP(B213,'[2]DHG 2023-24'!$B$2:$CO$265,49,FALSE)</f>
        <v>1</v>
      </c>
      <c r="K213" s="11">
        <f>VLOOKUP(B213,'[2]DHG 2023-24'!$B$2:$AK$265,36,FALSE)</f>
        <v>0</v>
      </c>
      <c r="L213" s="12">
        <f>VLOOKUP(B213,'[2]DHG 2023-24'!$B$2:$AY$265,50,FALSE)</f>
        <v>588.75</v>
      </c>
      <c r="M213" s="11">
        <f>VLOOKUP(B213,'[2]DHG 2023-24'!$B$2:$CM$265,90,FALSE)</f>
        <v>538</v>
      </c>
      <c r="N213" s="11">
        <f>VLOOKUP(B213,'[2]DHG 2023-24'!$B$2:$CN$265,91,FALSE)</f>
        <v>91.5</v>
      </c>
      <c r="O213" s="11">
        <f>VLOOKUP(B213,'[2]DHG 2023-24'!$B$2:$CO$265,92,FALSE)</f>
        <v>5</v>
      </c>
      <c r="P213" s="11">
        <f>VLOOKUP(B213,'[2]DHG 2023-24'!$B$2:$CP$265,93,FALSE)</f>
        <v>634.5</v>
      </c>
      <c r="Q213" s="11">
        <f>VLOOKUP(B213,'[1]DHG 2024-25'!$B$2:$J$265,9,FALSE)</f>
        <v>17</v>
      </c>
      <c r="R213" s="11">
        <f>VLOOKUP(B213,'[1]DHG 2024-25'!$B$2:$K$265,10,FALSE)</f>
        <v>419</v>
      </c>
      <c r="S213" s="11">
        <f>VLOOKUP(B213,'[1]DHG 2024-25'!$B$2:$AV$265,47,FALSE)</f>
        <v>571.82999999999993</v>
      </c>
      <c r="T213" s="11">
        <f>VLOOKUP(B213,'[1]DHG 2024-25'!$B$2:$AW$265,48,FALSE)</f>
        <v>87.35</v>
      </c>
      <c r="U213" s="11">
        <f>VLOOKUP(B213,'[1]DHG 2024-25'!$B$2:$AX$265,49,FALSE)</f>
        <v>1</v>
      </c>
      <c r="V213" s="11">
        <f>VLOOKUP(B213,'[1]DHG 2024-25'!$B$2:$AL$265,37,FALSE)</f>
        <v>0</v>
      </c>
      <c r="W213" s="33">
        <f>VLOOKUP(B213,'[1]DHG 2024-25'!$B$2:$AY$265,50,FALSE)</f>
        <v>660.18</v>
      </c>
      <c r="X213" s="39">
        <f t="shared" si="11"/>
        <v>71.42999999999995</v>
      </c>
      <c r="Z213" s="41">
        <f t="shared" si="10"/>
        <v>25.67999999999995</v>
      </c>
    </row>
    <row r="214" spans="1:26" ht="20.149999999999999" customHeight="1" x14ac:dyDescent="0.4">
      <c r="A214" s="21">
        <v>94</v>
      </c>
      <c r="B214" s="1" t="s">
        <v>384</v>
      </c>
      <c r="C214" s="1" t="s">
        <v>30</v>
      </c>
      <c r="D214" s="76" t="s">
        <v>385</v>
      </c>
      <c r="E214" s="86" t="s">
        <v>383</v>
      </c>
      <c r="F214" s="11">
        <f>VLOOKUP(B214,'[2]DHG 2023-24'!$B$2:$J$265,9,FALSE)</f>
        <v>32</v>
      </c>
      <c r="G214" s="11">
        <f>VLOOKUP(B214,'[2]DHG 2023-24'!$B$2:$K$265,10,FALSE)</f>
        <v>1035</v>
      </c>
      <c r="H214" s="11">
        <f>VLOOKUP(B214,'[2]DHG 2023-24'!$B$2:$AV$265,47,FALSE)</f>
        <v>1156.5900000000001</v>
      </c>
      <c r="I214" s="11">
        <f>VLOOKUP(B214,'[2]DHG 2023-24'!$B$2:$AW$265,48,FALSE)</f>
        <v>181.12</v>
      </c>
      <c r="J214" s="11">
        <f>VLOOKUP(B214,'[2]DHG 2023-24'!$B$2:$CO$265,49,FALSE)</f>
        <v>15</v>
      </c>
      <c r="K214" s="11">
        <f>VLOOKUP(B214,'[2]DHG 2023-24'!$B$2:$AK$265,36,FALSE)</f>
        <v>0</v>
      </c>
      <c r="L214" s="12">
        <f>VLOOKUP(B214,'[2]DHG 2023-24'!$B$2:$AY$265,50,FALSE)</f>
        <v>1352.71</v>
      </c>
      <c r="M214" s="11">
        <f>VLOOKUP(B214,'[2]DHG 2023-24'!$B$2:$CM$265,90,FALSE)</f>
        <v>1186.4100000000001</v>
      </c>
      <c r="N214" s="11">
        <f>VLOOKUP(B214,'[2]DHG 2023-24'!$B$2:$CN$265,91,FALSE)</f>
        <v>187.26</v>
      </c>
      <c r="O214" s="11">
        <f>VLOOKUP(B214,'[2]DHG 2023-24'!$B$2:$CO$265,92,FALSE)</f>
        <v>26</v>
      </c>
      <c r="P214" s="11">
        <f>VLOOKUP(B214,'[2]DHG 2023-24'!$B$2:$CP$265,93,FALSE)</f>
        <v>1399.67</v>
      </c>
      <c r="Q214" s="11">
        <f>VLOOKUP(B214,'[1]DHG 2024-25'!$B$2:$J$265,9,FALSE)</f>
        <v>32</v>
      </c>
      <c r="R214" s="11">
        <f>VLOOKUP(B214,'[1]DHG 2024-25'!$B$2:$K$265,10,FALSE)</f>
        <v>1001</v>
      </c>
      <c r="S214" s="11">
        <f>VLOOKUP(B214,'[1]DHG 2024-25'!$B$2:$AV$265,47,FALSE)</f>
        <v>1113.1599999999999</v>
      </c>
      <c r="T214" s="11">
        <f>VLOOKUP(B214,'[1]DHG 2024-25'!$B$2:$AW$265,48,FALSE)</f>
        <v>184.14</v>
      </c>
      <c r="U214" s="11">
        <f>VLOOKUP(B214,'[1]DHG 2024-25'!$B$2:$AX$265,49,FALSE)</f>
        <v>26</v>
      </c>
      <c r="V214" s="11">
        <f>VLOOKUP(B214,'[1]DHG 2024-25'!$B$2:$AL$265,37,FALSE)</f>
        <v>0</v>
      </c>
      <c r="W214" s="33">
        <f>VLOOKUP(B214,'[1]DHG 2024-25'!$B$2:$AY$265,50,FALSE)</f>
        <v>1323.2999999999997</v>
      </c>
      <c r="X214" s="39">
        <f t="shared" si="11"/>
        <v>-29.410000000000309</v>
      </c>
      <c r="Z214" s="41">
        <f t="shared" si="10"/>
        <v>-76.370000000000346</v>
      </c>
    </row>
    <row r="215" spans="1:26" ht="20.149999999999999" customHeight="1" x14ac:dyDescent="0.4">
      <c r="A215" s="21">
        <v>94</v>
      </c>
      <c r="B215" s="1" t="s">
        <v>381</v>
      </c>
      <c r="C215" s="1" t="s">
        <v>55</v>
      </c>
      <c r="D215" s="76" t="s">
        <v>382</v>
      </c>
      <c r="E215" s="86" t="s">
        <v>383</v>
      </c>
      <c r="F215" s="11">
        <f>VLOOKUP(B215,'[2]DHG 2023-24'!$B$2:$J$265,9,FALSE)</f>
        <v>14</v>
      </c>
      <c r="G215" s="11">
        <f>VLOOKUP(B215,'[2]DHG 2023-24'!$B$2:$K$265,10,FALSE)</f>
        <v>282</v>
      </c>
      <c r="H215" s="11">
        <f>VLOOKUP(B215,'[2]DHG 2023-24'!$B$2:$AV$265,47,FALSE)</f>
        <v>481.54</v>
      </c>
      <c r="I215" s="11">
        <f>VLOOKUP(B215,'[2]DHG 2023-24'!$B$2:$AW$265,48,FALSE)</f>
        <v>74.06</v>
      </c>
      <c r="J215" s="11">
        <f>VLOOKUP(B215,'[2]DHG 2023-24'!$B$2:$CO$265,49,FALSE)</f>
        <v>11</v>
      </c>
      <c r="K215" s="11">
        <f>VLOOKUP(B215,'[2]DHG 2023-24'!$B$2:$AK$265,36,FALSE)</f>
        <v>8</v>
      </c>
      <c r="L215" s="12">
        <f>VLOOKUP(B215,'[2]DHG 2023-24'!$B$2:$AY$265,50,FALSE)</f>
        <v>566.6</v>
      </c>
      <c r="M215" s="11">
        <f>VLOOKUP(B215,'[2]DHG 2023-24'!$B$2:$CM$265,90,FALSE)</f>
        <v>457</v>
      </c>
      <c r="N215" s="11">
        <f>VLOOKUP(B215,'[2]DHG 2023-24'!$B$2:$CN$265,91,FALSE)</f>
        <v>98.6</v>
      </c>
      <c r="O215" s="11">
        <f>VLOOKUP(B215,'[2]DHG 2023-24'!$B$2:$CO$265,92,FALSE)</f>
        <v>11</v>
      </c>
      <c r="P215" s="11">
        <f>VLOOKUP(B215,'[2]DHG 2023-24'!$B$2:$CP$265,93,FALSE)</f>
        <v>566.6</v>
      </c>
      <c r="Q215" s="11">
        <f>VLOOKUP(B215,'[1]DHG 2024-25'!$B$2:$J$265,9,FALSE)</f>
        <v>14</v>
      </c>
      <c r="R215" s="11">
        <f>VLOOKUP(B215,'[1]DHG 2024-25'!$B$2:$K$265,10,FALSE)</f>
        <v>291</v>
      </c>
      <c r="S215" s="11">
        <f>VLOOKUP(B215,'[1]DHG 2024-25'!$B$2:$AV$265,47,FALSE)</f>
        <v>493.96999999999997</v>
      </c>
      <c r="T215" s="11">
        <f>VLOOKUP(B215,'[1]DHG 2024-25'!$B$2:$AW$265,48,FALSE)</f>
        <v>71.33</v>
      </c>
      <c r="U215" s="11">
        <f>VLOOKUP(B215,'[1]DHG 2024-25'!$B$2:$AX$265,49,FALSE)</f>
        <v>11</v>
      </c>
      <c r="V215" s="11">
        <f>VLOOKUP(B215,'[1]DHG 2024-25'!$B$2:$AL$265,37,FALSE)</f>
        <v>8</v>
      </c>
      <c r="W215" s="33">
        <f>VLOOKUP(B215,'[1]DHG 2024-25'!$B$2:$AY$265,50,FALSE)</f>
        <v>576.29999999999995</v>
      </c>
      <c r="X215" s="39">
        <f t="shared" si="11"/>
        <v>9.6999999999999318</v>
      </c>
      <c r="Z215" s="41">
        <f t="shared" si="10"/>
        <v>9.6999999999999318</v>
      </c>
    </row>
    <row r="216" spans="1:26" ht="20.149999999999999" customHeight="1" x14ac:dyDescent="0.4">
      <c r="A216" s="21">
        <v>94</v>
      </c>
      <c r="B216" s="1" t="s">
        <v>284</v>
      </c>
      <c r="C216" s="1" t="s">
        <v>49</v>
      </c>
      <c r="D216" s="76" t="s">
        <v>285</v>
      </c>
      <c r="E216" s="86" t="s">
        <v>286</v>
      </c>
      <c r="F216" s="11">
        <f>VLOOKUP(B216,'[2]DHG 2023-24'!$B$2:$J$265,9,FALSE)</f>
        <v>37</v>
      </c>
      <c r="G216" s="11">
        <f>VLOOKUP(B216,'[2]DHG 2023-24'!$B$2:$K$265,10,FALSE)</f>
        <v>1270</v>
      </c>
      <c r="H216" s="11">
        <f>VLOOKUP(B216,'[2]DHG 2023-24'!$B$2:$AV$265,47,FALSE)</f>
        <v>1316.08</v>
      </c>
      <c r="I216" s="11">
        <f>VLOOKUP(B216,'[2]DHG 2023-24'!$B$2:$AW$265,48,FALSE)</f>
        <v>154.87</v>
      </c>
      <c r="J216" s="11">
        <f>VLOOKUP(B216,'[2]DHG 2023-24'!$B$2:$CO$265,49,FALSE)</f>
        <v>21</v>
      </c>
      <c r="K216" s="11">
        <f>VLOOKUP(B216,'[2]DHG 2023-24'!$B$2:$AK$265,36,FALSE)</f>
        <v>0</v>
      </c>
      <c r="L216" s="12">
        <f>VLOOKUP(B216,'[2]DHG 2023-24'!$B$2:$AY$265,50,FALSE)</f>
        <v>1491.9499999999998</v>
      </c>
      <c r="M216" s="11">
        <f>VLOOKUP(B216,'[2]DHG 2023-24'!$B$2:$CM$265,90,FALSE)</f>
        <v>1321.35</v>
      </c>
      <c r="N216" s="11">
        <f>VLOOKUP(B216,'[2]DHG 2023-24'!$B$2:$CN$265,91,FALSE)</f>
        <v>151.6</v>
      </c>
      <c r="O216" s="11">
        <f>VLOOKUP(B216,'[2]DHG 2023-24'!$B$2:$CO$265,92,FALSE)</f>
        <v>14</v>
      </c>
      <c r="P216" s="11">
        <f>VLOOKUP(B216,'[2]DHG 2023-24'!$B$2:$CP$265,93,FALSE)</f>
        <v>1486.9499999999998</v>
      </c>
      <c r="Q216" s="11">
        <f>VLOOKUP(B216,'[1]DHG 2024-25'!$B$2:$J$265,9,FALSE)</f>
        <v>36</v>
      </c>
      <c r="R216" s="11">
        <f>VLOOKUP(B216,'[1]DHG 2024-25'!$B$2:$K$265,10,FALSE)</f>
        <v>1235</v>
      </c>
      <c r="S216" s="11">
        <f>VLOOKUP(B216,'[1]DHG 2024-25'!$B$2:$AV$265,47,FALSE)</f>
        <v>1277.44</v>
      </c>
      <c r="T216" s="11">
        <f>VLOOKUP(B216,'[1]DHG 2024-25'!$B$2:$AW$265,48,FALSE)</f>
        <v>151.51</v>
      </c>
      <c r="U216" s="11">
        <f>VLOOKUP(B216,'[1]DHG 2024-25'!$B$2:$AX$265,49,FALSE)</f>
        <v>21</v>
      </c>
      <c r="V216" s="11">
        <f>VLOOKUP(B216,'[1]DHG 2024-25'!$B$2:$AL$265,37,FALSE)</f>
        <v>0</v>
      </c>
      <c r="W216" s="33">
        <f>VLOOKUP(B216,'[1]DHG 2024-25'!$B$2:$AY$265,50,FALSE)</f>
        <v>1449.95</v>
      </c>
      <c r="X216" s="39">
        <f t="shared" si="11"/>
        <v>-41.999999999999773</v>
      </c>
      <c r="Z216" s="41">
        <f t="shared" si="10"/>
        <v>-36.999999999999773</v>
      </c>
    </row>
    <row r="217" spans="1:26" ht="20.149999999999999" customHeight="1" x14ac:dyDescent="0.4">
      <c r="A217" s="21">
        <v>94</v>
      </c>
      <c r="B217" s="1" t="s">
        <v>287</v>
      </c>
      <c r="C217" s="1" t="s">
        <v>27</v>
      </c>
      <c r="D217" s="76" t="s">
        <v>288</v>
      </c>
      <c r="E217" s="86" t="s">
        <v>286</v>
      </c>
      <c r="F217" s="11">
        <f>VLOOKUP(B217,'[2]DHG 2023-24'!$B$2:$J$265,9,FALSE)</f>
        <v>15</v>
      </c>
      <c r="G217" s="11">
        <f>VLOOKUP(B217,'[2]DHG 2023-24'!$B$2:$K$265,10,FALSE)</f>
        <v>360</v>
      </c>
      <c r="H217" s="11">
        <f>VLOOKUP(B217,'[2]DHG 2023-24'!$B$2:$AV$265,47,FALSE)</f>
        <v>613.12</v>
      </c>
      <c r="I217" s="11">
        <f>VLOOKUP(B217,'[2]DHG 2023-24'!$B$2:$AW$265,48,FALSE)</f>
        <v>63.76</v>
      </c>
      <c r="J217" s="11">
        <f>VLOOKUP(B217,'[2]DHG 2023-24'!$B$2:$CO$265,49,FALSE)</f>
        <v>3</v>
      </c>
      <c r="K217" s="11">
        <f>VLOOKUP(B217,'[2]DHG 2023-24'!$B$2:$AK$265,36,FALSE)</f>
        <v>0</v>
      </c>
      <c r="L217" s="12">
        <f>VLOOKUP(B217,'[2]DHG 2023-24'!$B$2:$AY$265,50,FALSE)</f>
        <v>679.88</v>
      </c>
      <c r="M217" s="11">
        <f>VLOOKUP(B217,'[2]DHG 2023-24'!$B$2:$CM$265,90,FALSE)</f>
        <v>594.5</v>
      </c>
      <c r="N217" s="11">
        <f>VLOOKUP(B217,'[2]DHG 2023-24'!$B$2:$CN$265,91,FALSE)</f>
        <v>82.38</v>
      </c>
      <c r="O217" s="11">
        <f>VLOOKUP(B217,'[2]DHG 2023-24'!$B$2:$CO$265,92,FALSE)</f>
        <v>10</v>
      </c>
      <c r="P217" s="11">
        <f>VLOOKUP(B217,'[2]DHG 2023-24'!$B$2:$CP$265,93,FALSE)</f>
        <v>686.88</v>
      </c>
      <c r="Q217" s="11">
        <f>VLOOKUP(B217,'[1]DHG 2024-25'!$B$2:$J$265,9,FALSE)</f>
        <v>15</v>
      </c>
      <c r="R217" s="11">
        <f>VLOOKUP(B217,'[1]DHG 2024-25'!$B$2:$K$265,10,FALSE)</f>
        <v>375</v>
      </c>
      <c r="S217" s="11">
        <f>VLOOKUP(B217,'[1]DHG 2024-25'!$B$2:$AV$265,47,FALSE)</f>
        <v>637.89</v>
      </c>
      <c r="T217" s="11">
        <f>VLOOKUP(B217,'[1]DHG 2024-25'!$B$2:$AW$265,48,FALSE)</f>
        <v>55.11</v>
      </c>
      <c r="U217" s="11">
        <f>VLOOKUP(B217,'[1]DHG 2024-25'!$B$2:$AX$265,49,FALSE)</f>
        <v>3</v>
      </c>
      <c r="V217" s="11">
        <f>VLOOKUP(B217,'[1]DHG 2024-25'!$B$2:$AL$265,37,FALSE)</f>
        <v>0</v>
      </c>
      <c r="W217" s="33">
        <f>VLOOKUP(B217,'[1]DHG 2024-25'!$B$2:$AY$265,50,FALSE)</f>
        <v>696</v>
      </c>
      <c r="X217" s="39">
        <f t="shared" si="11"/>
        <v>16.120000000000005</v>
      </c>
      <c r="Z217" s="41">
        <f t="shared" si="10"/>
        <v>9.1200000000000045</v>
      </c>
    </row>
    <row r="218" spans="1:26" ht="20.149999999999999" customHeight="1" x14ac:dyDescent="0.4">
      <c r="A218" s="21">
        <v>94</v>
      </c>
      <c r="B218" s="1" t="s">
        <v>262</v>
      </c>
      <c r="C218" s="1" t="s">
        <v>263</v>
      </c>
      <c r="D218" s="76" t="s">
        <v>264</v>
      </c>
      <c r="E218" s="86" t="s">
        <v>261</v>
      </c>
      <c r="F218" s="11">
        <f>VLOOKUP(B218,'[2]DHG 2023-24'!$B$2:$J$265,9,FALSE)</f>
        <v>0</v>
      </c>
      <c r="G218" s="11">
        <f>VLOOKUP(B218,'[2]DHG 2023-24'!$B$2:$K$265,10,FALSE)</f>
        <v>0</v>
      </c>
      <c r="H218" s="11">
        <f>VLOOKUP(B218,'[2]DHG 2023-24'!$B$2:$AV$265,47,FALSE)</f>
        <v>161</v>
      </c>
      <c r="I218" s="11">
        <f>VLOOKUP(B218,'[2]DHG 2023-24'!$B$2:$AW$265,48,FALSE)</f>
        <v>22</v>
      </c>
      <c r="J218" s="11">
        <f>VLOOKUP(B218,'[2]DHG 2023-24'!$B$2:$CO$265,49,FALSE)</f>
        <v>0</v>
      </c>
      <c r="K218" s="11">
        <f>VLOOKUP(B218,'[2]DHG 2023-24'!$B$2:$AK$265,36,FALSE)</f>
        <v>0</v>
      </c>
      <c r="L218" s="12">
        <f>VLOOKUP(B218,'[2]DHG 2023-24'!$B$2:$AY$265,50,FALSE)</f>
        <v>183</v>
      </c>
      <c r="M218" s="11">
        <f>VLOOKUP(B218,'[2]DHG 2023-24'!$B$2:$CM$265,90,FALSE)</f>
        <v>161</v>
      </c>
      <c r="N218" s="11">
        <f>VLOOKUP(B218,'[2]DHG 2023-24'!$B$2:$CN$265,91,FALSE)</f>
        <v>22</v>
      </c>
      <c r="O218" s="11">
        <f>VLOOKUP(B218,'[2]DHG 2023-24'!$B$2:$CO$265,92,FALSE)</f>
        <v>0</v>
      </c>
      <c r="P218" s="11">
        <f>VLOOKUP(B218,'[2]DHG 2023-24'!$B$2:$CP$265,93,FALSE)</f>
        <v>183</v>
      </c>
      <c r="Q218" s="11">
        <f>VLOOKUP(B218,'[1]DHG 2024-25'!$B$2:$J$265,9,FALSE)</f>
        <v>0</v>
      </c>
      <c r="R218" s="11">
        <f>VLOOKUP(B218,'[1]DHG 2024-25'!$B$2:$K$265,10,FALSE)</f>
        <v>0</v>
      </c>
      <c r="S218" s="11">
        <f>VLOOKUP(B218,'[1]DHG 2024-25'!$B$2:$AV$265,47,FALSE)</f>
        <v>161</v>
      </c>
      <c r="T218" s="11">
        <f>VLOOKUP(B218,'[1]DHG 2024-25'!$B$2:$AW$265,48,FALSE)</f>
        <v>22</v>
      </c>
      <c r="U218" s="11">
        <f>VLOOKUP(B218,'[1]DHG 2024-25'!$B$2:$AX$265,49,FALSE)</f>
        <v>0</v>
      </c>
      <c r="V218" s="11">
        <f>VLOOKUP(B218,'[1]DHG 2024-25'!$B$2:$AL$265,37,FALSE)</f>
        <v>0</v>
      </c>
      <c r="W218" s="33">
        <f>VLOOKUP(B218,'[1]DHG 2024-25'!$B$2:$AY$265,50,FALSE)</f>
        <v>183</v>
      </c>
      <c r="X218" s="39">
        <f t="shared" si="11"/>
        <v>0</v>
      </c>
      <c r="Z218" s="41">
        <f t="shared" si="10"/>
        <v>0</v>
      </c>
    </row>
    <row r="219" spans="1:26" ht="20.149999999999999" customHeight="1" x14ac:dyDescent="0.4">
      <c r="A219" s="21">
        <v>94</v>
      </c>
      <c r="B219" s="1" t="s">
        <v>259</v>
      </c>
      <c r="C219" s="1" t="s">
        <v>55</v>
      </c>
      <c r="D219" s="76" t="s">
        <v>260</v>
      </c>
      <c r="E219" s="86" t="s">
        <v>261</v>
      </c>
      <c r="F219" s="11">
        <f>VLOOKUP(B219,'[2]DHG 2023-24'!$B$2:$J$265,9,FALSE)</f>
        <v>16</v>
      </c>
      <c r="G219" s="11">
        <f>VLOOKUP(B219,'[2]DHG 2023-24'!$B$2:$K$265,10,FALSE)</f>
        <v>345</v>
      </c>
      <c r="H219" s="11">
        <f>VLOOKUP(B219,'[2]DHG 2023-24'!$B$2:$AV$265,47,FALSE)</f>
        <v>575.57999999999993</v>
      </c>
      <c r="I219" s="11">
        <f>VLOOKUP(B219,'[2]DHG 2023-24'!$B$2:$AW$265,48,FALSE)</f>
        <v>89.95</v>
      </c>
      <c r="J219" s="11">
        <f>VLOOKUP(B219,'[2]DHG 2023-24'!$B$2:$CO$265,49,FALSE)</f>
        <v>11</v>
      </c>
      <c r="K219" s="11">
        <f>VLOOKUP(B219,'[2]DHG 2023-24'!$B$2:$AK$265,36,FALSE)</f>
        <v>3</v>
      </c>
      <c r="L219" s="12">
        <f>VLOOKUP(B219,'[2]DHG 2023-24'!$B$2:$AY$265,50,FALSE)</f>
        <v>676.53</v>
      </c>
      <c r="M219" s="11">
        <f>VLOOKUP(B219,'[2]DHG 2023-24'!$B$2:$CM$265,90,FALSE)</f>
        <v>548.99999999999989</v>
      </c>
      <c r="N219" s="11">
        <f>VLOOKUP(B219,'[2]DHG 2023-24'!$B$2:$CN$265,91,FALSE)</f>
        <v>84.83</v>
      </c>
      <c r="O219" s="11">
        <f>VLOOKUP(B219,'[2]DHG 2023-24'!$B$2:$CO$265,92,FALSE)</f>
        <v>5</v>
      </c>
      <c r="P219" s="11">
        <f>VLOOKUP(B219,'[2]DHG 2023-24'!$B$2:$CP$265,93,FALSE)</f>
        <v>638.82999999999993</v>
      </c>
      <c r="Q219" s="11">
        <f>VLOOKUP(B219,'[1]DHG 2024-25'!$B$2:$J$265,9,FALSE)</f>
        <v>16</v>
      </c>
      <c r="R219" s="11">
        <f>VLOOKUP(B219,'[1]DHG 2024-25'!$B$2:$K$265,10,FALSE)</f>
        <v>339</v>
      </c>
      <c r="S219" s="11">
        <f>VLOOKUP(B219,'[1]DHG 2024-25'!$B$2:$AV$265,47,FALSE)</f>
        <v>609.54000000000008</v>
      </c>
      <c r="T219" s="11">
        <f>VLOOKUP(B219,'[1]DHG 2024-25'!$B$2:$AW$265,48,FALSE)</f>
        <v>88.16</v>
      </c>
      <c r="U219" s="11">
        <f>VLOOKUP(B219,'[1]DHG 2024-25'!$B$2:$AX$265,49,FALSE)</f>
        <v>11</v>
      </c>
      <c r="V219" s="11">
        <f>VLOOKUP(B219,'[1]DHG 2024-25'!$B$2:$AL$265,37,FALSE)</f>
        <v>3</v>
      </c>
      <c r="W219" s="33">
        <f>VLOOKUP(B219,'[1]DHG 2024-25'!$B$2:$AY$265,50,FALSE)</f>
        <v>708.7</v>
      </c>
      <c r="X219" s="39">
        <f t="shared" si="11"/>
        <v>32.170000000000073</v>
      </c>
      <c r="Z219" s="41">
        <f t="shared" si="10"/>
        <v>69.870000000000118</v>
      </c>
    </row>
    <row r="220" spans="1:26" ht="20.149999999999999" customHeight="1" x14ac:dyDescent="0.4">
      <c r="A220" s="21">
        <v>94</v>
      </c>
      <c r="B220" s="1" t="s">
        <v>238</v>
      </c>
      <c r="C220" s="1" t="s">
        <v>34</v>
      </c>
      <c r="D220" s="76" t="s">
        <v>239</v>
      </c>
      <c r="E220" s="86" t="s">
        <v>240</v>
      </c>
      <c r="F220" s="11">
        <f>VLOOKUP(B220,'[2]DHG 2023-24'!$B$2:$J$265,9,FALSE)</f>
        <v>38</v>
      </c>
      <c r="G220" s="11">
        <f>VLOOKUP(B220,'[2]DHG 2023-24'!$B$2:$K$265,10,FALSE)</f>
        <v>1166</v>
      </c>
      <c r="H220" s="11">
        <f>VLOOKUP(B220,'[2]DHG 2023-24'!$B$2:$AV$265,47,FALSE)</f>
        <v>1308.4000000000001</v>
      </c>
      <c r="I220" s="11">
        <f>VLOOKUP(B220,'[2]DHG 2023-24'!$B$2:$AW$265,48,FALSE)</f>
        <v>147.25</v>
      </c>
      <c r="J220" s="11">
        <f>VLOOKUP(B220,'[2]DHG 2023-24'!$B$2:$CO$265,49,FALSE)</f>
        <v>18</v>
      </c>
      <c r="K220" s="11">
        <f>VLOOKUP(B220,'[2]DHG 2023-24'!$B$2:$AK$265,36,FALSE)</f>
        <v>3</v>
      </c>
      <c r="L220" s="12">
        <f>VLOOKUP(B220,'[2]DHG 2023-24'!$B$2:$AY$265,50,FALSE)</f>
        <v>1473.65</v>
      </c>
      <c r="M220" s="11">
        <f>VLOOKUP(B220,'[2]DHG 2023-24'!$B$2:$CM$265,90,FALSE)</f>
        <v>1330.2</v>
      </c>
      <c r="N220" s="11">
        <f>VLOOKUP(B220,'[2]DHG 2023-24'!$B$2:$CN$265,91,FALSE)</f>
        <v>181.3</v>
      </c>
      <c r="O220" s="11">
        <f>VLOOKUP(B220,'[2]DHG 2023-24'!$B$2:$CO$265,92,FALSE)</f>
        <v>15</v>
      </c>
      <c r="P220" s="11">
        <f>VLOOKUP(B220,'[2]DHG 2023-24'!$B$2:$CP$265,93,FALSE)</f>
        <v>1526.5</v>
      </c>
      <c r="Q220" s="11">
        <f>VLOOKUP(B220,'[1]DHG 2024-25'!$B$2:$J$265,9,FALSE)</f>
        <v>38</v>
      </c>
      <c r="R220" s="11">
        <f>VLOOKUP(B220,'[1]DHG 2024-25'!$B$2:$K$265,10,FALSE)</f>
        <v>1166</v>
      </c>
      <c r="S220" s="11">
        <f>VLOOKUP(B220,'[1]DHG 2024-25'!$B$2:$AV$265,47,FALSE)</f>
        <v>1317.47</v>
      </c>
      <c r="T220" s="11">
        <f>VLOOKUP(B220,'[1]DHG 2024-25'!$B$2:$AW$265,48,FALSE)</f>
        <v>146.94</v>
      </c>
      <c r="U220" s="11">
        <f>VLOOKUP(B220,'[1]DHG 2024-25'!$B$2:$AX$265,49,FALSE)</f>
        <v>18</v>
      </c>
      <c r="V220" s="11">
        <f>VLOOKUP(B220,'[1]DHG 2024-25'!$B$2:$AL$265,37,FALSE)</f>
        <v>3</v>
      </c>
      <c r="W220" s="33">
        <f>VLOOKUP(B220,'[1]DHG 2024-25'!$B$2:$AY$265,50,FALSE)</f>
        <v>1482.41</v>
      </c>
      <c r="X220" s="39">
        <f t="shared" si="11"/>
        <v>8.7599999999999909</v>
      </c>
      <c r="Z220" s="41">
        <f t="shared" si="10"/>
        <v>-44.089999999999918</v>
      </c>
    </row>
    <row r="221" spans="1:26" ht="20.149999999999999" customHeight="1" x14ac:dyDescent="0.4">
      <c r="A221" s="21">
        <v>94</v>
      </c>
      <c r="B221" s="1" t="s">
        <v>304</v>
      </c>
      <c r="C221" s="1" t="s">
        <v>23</v>
      </c>
      <c r="D221" s="76" t="s">
        <v>307</v>
      </c>
      <c r="E221" s="86" t="s">
        <v>240</v>
      </c>
      <c r="F221" s="11">
        <f>VLOOKUP(B221,'[2]DHG 2023-24'!$B$2:$J$265,9,FALSE)</f>
        <v>12</v>
      </c>
      <c r="G221" s="11">
        <f>VLOOKUP(B221,'[2]DHG 2023-24'!$B$2:$K$265,10,FALSE)</f>
        <v>280</v>
      </c>
      <c r="H221" s="11">
        <f>VLOOKUP(B221,'[2]DHG 2023-24'!$B$2:$AV$265,47,FALSE)</f>
        <v>453.81</v>
      </c>
      <c r="I221" s="11">
        <f>VLOOKUP(B221,'[2]DHG 2023-24'!$B$2:$AW$265,48,FALSE)</f>
        <v>76.790000000000006</v>
      </c>
      <c r="J221" s="11">
        <f>VLOOKUP(B221,'[2]DHG 2023-24'!$B$2:$CO$265,49,FALSE)</f>
        <v>9.5</v>
      </c>
      <c r="K221" s="11">
        <f>VLOOKUP(B221,'[2]DHG 2023-24'!$B$2:$AK$265,36,FALSE)</f>
        <v>9</v>
      </c>
      <c r="L221" s="12">
        <f>VLOOKUP(B221,'[2]DHG 2023-24'!$B$2:$AY$265,50,FALSE)</f>
        <v>540.1</v>
      </c>
      <c r="M221" s="11">
        <f>VLOOKUP(B221,'[2]DHG 2023-24'!$B$2:$CM$265,90,FALSE)</f>
        <v>450.1</v>
      </c>
      <c r="N221" s="11">
        <f>VLOOKUP(B221,'[2]DHG 2023-24'!$B$2:$CN$265,91,FALSE)</f>
        <v>82.5</v>
      </c>
      <c r="O221" s="11">
        <f>VLOOKUP(B221,'[2]DHG 2023-24'!$B$2:$CO$265,92,FALSE)</f>
        <v>4.5</v>
      </c>
      <c r="P221" s="11">
        <f>VLOOKUP(B221,'[2]DHG 2023-24'!$B$2:$CP$265,93,FALSE)</f>
        <v>537.1</v>
      </c>
      <c r="Q221" s="11">
        <f>VLOOKUP(B221,'[1]DHG 2024-25'!$B$2:$J$265,9,FALSE)</f>
        <v>12</v>
      </c>
      <c r="R221" s="11">
        <f>VLOOKUP(B221,'[1]DHG 2024-25'!$B$2:$K$265,10,FALSE)</f>
        <v>280</v>
      </c>
      <c r="S221" s="11">
        <f>VLOOKUP(B221,'[1]DHG 2024-25'!$B$2:$AV$265,47,FALSE)</f>
        <v>451.04</v>
      </c>
      <c r="T221" s="11">
        <f>VLOOKUP(B221,'[1]DHG 2024-25'!$B$2:$AW$265,48,FALSE)</f>
        <v>74.209999999999994</v>
      </c>
      <c r="U221" s="11">
        <f>VLOOKUP(B221,'[1]DHG 2024-25'!$B$2:$AX$265,49,FALSE)</f>
        <v>9.5</v>
      </c>
      <c r="V221" s="11">
        <f>VLOOKUP(B221,'[1]DHG 2024-25'!$B$2:$AL$265,37,FALSE)</f>
        <v>9</v>
      </c>
      <c r="W221" s="33">
        <f>VLOOKUP(B221,'[1]DHG 2024-25'!$B$2:$AY$265,50,FALSE)</f>
        <v>534.75</v>
      </c>
      <c r="X221" s="39">
        <f t="shared" si="11"/>
        <v>-5.3500000000000227</v>
      </c>
      <c r="Z221" s="41">
        <f t="shared" si="10"/>
        <v>-2.3500000000000227</v>
      </c>
    </row>
    <row r="222" spans="1:26" ht="20.149999999999999" customHeight="1" x14ac:dyDescent="0.4">
      <c r="A222" s="21">
        <v>94</v>
      </c>
      <c r="B222" s="1" t="s">
        <v>305</v>
      </c>
      <c r="C222" s="1" t="s">
        <v>27</v>
      </c>
      <c r="D222" s="76" t="s">
        <v>306</v>
      </c>
      <c r="E222" s="86" t="s">
        <v>240</v>
      </c>
      <c r="F222" s="11">
        <f>VLOOKUP(B222,'[2]DHG 2023-24'!$B$2:$J$265,9,FALSE)</f>
        <v>16</v>
      </c>
      <c r="G222" s="11">
        <f>VLOOKUP(B222,'[2]DHG 2023-24'!$B$2:$K$265,10,FALSE)</f>
        <v>288</v>
      </c>
      <c r="H222" s="11">
        <f>VLOOKUP(B222,'[2]DHG 2023-24'!$B$2:$AV$265,47,FALSE)</f>
        <v>569.6</v>
      </c>
      <c r="I222" s="11">
        <f>VLOOKUP(B222,'[2]DHG 2023-24'!$B$2:$AW$265,48,FALSE)</f>
        <v>86.4</v>
      </c>
      <c r="J222" s="11">
        <f>VLOOKUP(B222,'[2]DHG 2023-24'!$B$2:$CO$265,49,FALSE)</f>
        <v>5.5</v>
      </c>
      <c r="K222" s="11">
        <f>VLOOKUP(B222,'[2]DHG 2023-24'!$B$2:$AK$265,36,FALSE)</f>
        <v>0</v>
      </c>
      <c r="L222" s="12">
        <f>VLOOKUP(B222,'[2]DHG 2023-24'!$B$2:$AY$265,50,FALSE)</f>
        <v>661.5</v>
      </c>
      <c r="M222" s="11">
        <f>VLOOKUP(B222,'[2]DHG 2023-24'!$B$2:$CM$265,90,FALSE)</f>
        <v>570</v>
      </c>
      <c r="N222" s="11">
        <f>VLOOKUP(B222,'[2]DHG 2023-24'!$B$2:$CN$265,91,FALSE)</f>
        <v>91</v>
      </c>
      <c r="O222" s="11">
        <f>VLOOKUP(B222,'[2]DHG 2023-24'!$B$2:$CO$265,92,FALSE)</f>
        <v>10.5</v>
      </c>
      <c r="P222" s="11">
        <f>VLOOKUP(B222,'[2]DHG 2023-24'!$B$2:$CP$265,93,FALSE)</f>
        <v>671.5</v>
      </c>
      <c r="Q222" s="11">
        <f>VLOOKUP(B222,'[1]DHG 2024-25'!$B$2:$J$265,9,FALSE)</f>
        <v>16</v>
      </c>
      <c r="R222" s="11">
        <f>VLOOKUP(B222,'[1]DHG 2024-25'!$B$2:$K$265,10,FALSE)</f>
        <v>288</v>
      </c>
      <c r="S222" s="11">
        <f>VLOOKUP(B222,'[1]DHG 2024-25'!$B$2:$AV$265,47,FALSE)</f>
        <v>562.44999999999993</v>
      </c>
      <c r="T222" s="11">
        <f>VLOOKUP(B222,'[1]DHG 2024-25'!$B$2:$AW$265,48,FALSE)</f>
        <v>76.45</v>
      </c>
      <c r="U222" s="11">
        <f>VLOOKUP(B222,'[1]DHG 2024-25'!$B$2:$AX$265,49,FALSE)</f>
        <v>5.5</v>
      </c>
      <c r="V222" s="11">
        <f>VLOOKUP(B222,'[1]DHG 2024-25'!$B$2:$AL$265,37,FALSE)</f>
        <v>0</v>
      </c>
      <c r="W222" s="33">
        <f>VLOOKUP(B222,'[1]DHG 2024-25'!$B$2:$AY$265,50,FALSE)</f>
        <v>644.4</v>
      </c>
      <c r="X222" s="39">
        <f t="shared" si="11"/>
        <v>-17.100000000000023</v>
      </c>
      <c r="Z222" s="41">
        <f t="shared" si="10"/>
        <v>-27.100000000000023</v>
      </c>
    </row>
    <row r="223" spans="1:26" ht="20.149999999999999" customHeight="1" x14ac:dyDescent="0.4">
      <c r="A223" s="21">
        <v>94</v>
      </c>
      <c r="B223" s="1" t="s">
        <v>295</v>
      </c>
      <c r="C223" s="1" t="s">
        <v>49</v>
      </c>
      <c r="D223" s="76" t="s">
        <v>296</v>
      </c>
      <c r="E223" s="86" t="s">
        <v>297</v>
      </c>
      <c r="F223" s="11">
        <f>VLOOKUP(B223,'[2]DHG 2023-24'!$B$2:$J$265,9,FALSE)</f>
        <v>42</v>
      </c>
      <c r="G223" s="11">
        <f>VLOOKUP(B223,'[2]DHG 2023-24'!$B$2:$K$265,10,FALSE)</f>
        <v>1358</v>
      </c>
      <c r="H223" s="11">
        <f>VLOOKUP(B223,'[2]DHG 2023-24'!$B$2:$AV$265,47,FALSE)</f>
        <v>1564.46</v>
      </c>
      <c r="I223" s="11">
        <f>VLOOKUP(B223,'[2]DHG 2023-24'!$B$2:$AW$265,48,FALSE)</f>
        <v>218.28</v>
      </c>
      <c r="J223" s="11">
        <f>VLOOKUP(B223,'[2]DHG 2023-24'!$B$2:$CO$265,49,FALSE)</f>
        <v>18.5</v>
      </c>
      <c r="K223" s="11">
        <f>VLOOKUP(B223,'[2]DHG 2023-24'!$B$2:$AK$265,36,FALSE)</f>
        <v>25</v>
      </c>
      <c r="L223" s="12">
        <f>VLOOKUP(B223,'[2]DHG 2023-24'!$B$2:$AY$265,50,FALSE)</f>
        <v>1801.24</v>
      </c>
      <c r="M223" s="11">
        <f>VLOOKUP(B223,'[2]DHG 2023-24'!$B$2:$CM$265,90,FALSE)</f>
        <v>1572.2</v>
      </c>
      <c r="N223" s="11">
        <f>VLOOKUP(B223,'[2]DHG 2023-24'!$B$2:$CN$265,91,FALSE)</f>
        <v>254.04</v>
      </c>
      <c r="O223" s="11">
        <f>VLOOKUP(B223,'[2]DHG 2023-24'!$B$2:$CO$265,92,FALSE)</f>
        <v>19</v>
      </c>
      <c r="P223" s="11">
        <f>VLOOKUP(B223,'[2]DHG 2023-24'!$B$2:$CP$265,93,FALSE)</f>
        <v>1845.24</v>
      </c>
      <c r="Q223" s="11">
        <f>VLOOKUP(B223,'[1]DHG 2024-25'!$B$2:$J$265,9,FALSE)</f>
        <v>43</v>
      </c>
      <c r="R223" s="11">
        <f>VLOOKUP(B223,'[1]DHG 2024-25'!$B$2:$K$265,10,FALSE)</f>
        <v>1377</v>
      </c>
      <c r="S223" s="11">
        <f>VLOOKUP(B223,'[1]DHG 2024-25'!$B$2:$AV$265,47,FALSE)</f>
        <v>1610.93</v>
      </c>
      <c r="T223" s="11">
        <f>VLOOKUP(B223,'[1]DHG 2024-25'!$B$2:$AW$265,48,FALSE)</f>
        <v>200.77</v>
      </c>
      <c r="U223" s="11">
        <f>VLOOKUP(B223,'[1]DHG 2024-25'!$B$2:$AX$265,49,FALSE)</f>
        <v>18.5</v>
      </c>
      <c r="V223" s="11">
        <f>VLOOKUP(B223,'[1]DHG 2024-25'!$B$2:$AL$265,37,FALSE)</f>
        <v>25</v>
      </c>
      <c r="W223" s="33">
        <f>VLOOKUP(B223,'[1]DHG 2024-25'!$B$2:$AY$265,50,FALSE)</f>
        <v>1830.2</v>
      </c>
      <c r="X223" s="39">
        <f t="shared" si="11"/>
        <v>28.960000000000036</v>
      </c>
      <c r="Z223" s="41">
        <f t="shared" si="10"/>
        <v>-15.039999999999964</v>
      </c>
    </row>
    <row r="224" spans="1:26" ht="20.149999999999999" customHeight="1" x14ac:dyDescent="0.4">
      <c r="A224" s="21">
        <v>94</v>
      </c>
      <c r="B224" s="1" t="s">
        <v>298</v>
      </c>
      <c r="C224" s="1" t="s">
        <v>27</v>
      </c>
      <c r="D224" s="76" t="s">
        <v>299</v>
      </c>
      <c r="E224" s="86" t="s">
        <v>297</v>
      </c>
      <c r="F224" s="11">
        <f>VLOOKUP(B224,'[2]DHG 2023-24'!$B$2:$J$265,9,FALSE)</f>
        <v>18</v>
      </c>
      <c r="G224" s="11">
        <f>VLOOKUP(B224,'[2]DHG 2023-24'!$B$2:$K$265,10,FALSE)</f>
        <v>456</v>
      </c>
      <c r="H224" s="11">
        <f>VLOOKUP(B224,'[2]DHG 2023-24'!$B$2:$AV$265,47,FALSE)</f>
        <v>712.30000000000007</v>
      </c>
      <c r="I224" s="11">
        <f>VLOOKUP(B224,'[2]DHG 2023-24'!$B$2:$AW$265,48,FALSE)</f>
        <v>106.86</v>
      </c>
      <c r="J224" s="11">
        <f>VLOOKUP(B224,'[2]DHG 2023-24'!$B$2:$CO$265,49,FALSE)</f>
        <v>17.5</v>
      </c>
      <c r="K224" s="11">
        <f>VLOOKUP(B224,'[2]DHG 2023-24'!$B$2:$AK$265,36,FALSE)</f>
        <v>0</v>
      </c>
      <c r="L224" s="12">
        <f>VLOOKUP(B224,'[2]DHG 2023-24'!$B$2:$AY$265,50,FALSE)</f>
        <v>836.66000000000008</v>
      </c>
      <c r="M224" s="11">
        <f>VLOOKUP(B224,'[2]DHG 2023-24'!$B$2:$CM$265,90,FALSE)</f>
        <v>715.50000000000011</v>
      </c>
      <c r="N224" s="11">
        <f>VLOOKUP(B224,'[2]DHG 2023-24'!$B$2:$CN$265,91,FALSE)</f>
        <v>105.91</v>
      </c>
      <c r="O224" s="11">
        <f>VLOOKUP(B224,'[2]DHG 2023-24'!$B$2:$CO$265,92,FALSE)</f>
        <v>17</v>
      </c>
      <c r="P224" s="11">
        <f>VLOOKUP(B224,'[2]DHG 2023-24'!$B$2:$CP$265,93,FALSE)</f>
        <v>838.41000000000008</v>
      </c>
      <c r="Q224" s="11">
        <f>VLOOKUP(B224,'[1]DHG 2024-25'!$B$2:$J$265,9,FALSE)</f>
        <v>18</v>
      </c>
      <c r="R224" s="11">
        <f>VLOOKUP(B224,'[1]DHG 2024-25'!$B$2:$K$265,10,FALSE)</f>
        <v>462</v>
      </c>
      <c r="S224" s="11">
        <f>VLOOKUP(B224,'[1]DHG 2024-25'!$B$2:$AV$265,47,FALSE)</f>
        <v>730.23</v>
      </c>
      <c r="T224" s="11">
        <f>VLOOKUP(B224,'[1]DHG 2024-25'!$B$2:$AW$265,48,FALSE)</f>
        <v>103.77</v>
      </c>
      <c r="U224" s="11">
        <f>VLOOKUP(B224,'[1]DHG 2024-25'!$B$2:$AX$265,49,FALSE)</f>
        <v>17.5</v>
      </c>
      <c r="V224" s="11">
        <f>VLOOKUP(B224,'[1]DHG 2024-25'!$B$2:$AL$265,37,FALSE)</f>
        <v>0</v>
      </c>
      <c r="W224" s="33">
        <f>VLOOKUP(B224,'[1]DHG 2024-25'!$B$2:$AY$265,50,FALSE)</f>
        <v>851.5</v>
      </c>
      <c r="X224" s="39">
        <f t="shared" si="11"/>
        <v>14.839999999999918</v>
      </c>
      <c r="Z224" s="41">
        <f t="shared" si="10"/>
        <v>13.089999999999918</v>
      </c>
    </row>
    <row r="225" spans="1:26" ht="20.149999999999999" customHeight="1" x14ac:dyDescent="0.4">
      <c r="A225" s="21">
        <v>94</v>
      </c>
      <c r="B225" s="1" t="s">
        <v>313</v>
      </c>
      <c r="C225" s="1" t="s">
        <v>27</v>
      </c>
      <c r="D225" s="76" t="s">
        <v>314</v>
      </c>
      <c r="E225" s="86" t="s">
        <v>297</v>
      </c>
      <c r="F225" s="11">
        <f>VLOOKUP(B225,'[2]DHG 2023-24'!$B$2:$J$265,9,FALSE)</f>
        <v>16</v>
      </c>
      <c r="G225" s="11">
        <f>VLOOKUP(B225,'[2]DHG 2023-24'!$B$2:$K$265,10,FALSE)</f>
        <v>378</v>
      </c>
      <c r="H225" s="11">
        <f>VLOOKUP(B225,'[2]DHG 2023-24'!$B$2:$AV$265,47,FALSE)</f>
        <v>554.58000000000004</v>
      </c>
      <c r="I225" s="11">
        <f>VLOOKUP(B225,'[2]DHG 2023-24'!$B$2:$AW$265,48,FALSE)</f>
        <v>65.03</v>
      </c>
      <c r="J225" s="11">
        <f>VLOOKUP(B225,'[2]DHG 2023-24'!$B$2:$CO$265,49,FALSE)</f>
        <v>10</v>
      </c>
      <c r="K225" s="11">
        <f>VLOOKUP(B225,'[2]DHG 2023-24'!$B$2:$AK$265,36,FALSE)</f>
        <v>10</v>
      </c>
      <c r="L225" s="12">
        <f>VLOOKUP(B225,'[2]DHG 2023-24'!$B$2:$AY$265,50,FALSE)</f>
        <v>629.61</v>
      </c>
      <c r="M225" s="11">
        <f>VLOOKUP(B225,'[2]DHG 2023-24'!$B$2:$CM$265,90,FALSE)</f>
        <v>530.5</v>
      </c>
      <c r="N225" s="11">
        <f>VLOOKUP(B225,'[2]DHG 2023-24'!$B$2:$CN$265,91,FALSE)</f>
        <v>67.52</v>
      </c>
      <c r="O225" s="11">
        <f>VLOOKUP(B225,'[2]DHG 2023-24'!$B$2:$CO$265,92,FALSE)</f>
        <v>10</v>
      </c>
      <c r="P225" s="11">
        <f>VLOOKUP(B225,'[2]DHG 2023-24'!$B$2:$CP$265,93,FALSE)</f>
        <v>608.02</v>
      </c>
      <c r="Q225" s="11">
        <f>VLOOKUP(B225,'[1]DHG 2024-25'!$B$2:$J$265,9,FALSE)</f>
        <v>14</v>
      </c>
      <c r="R225" s="11">
        <f>VLOOKUP(B225,'[1]DHG 2024-25'!$B$2:$K$265,10,FALSE)</f>
        <v>342</v>
      </c>
      <c r="S225" s="11">
        <f>VLOOKUP(B225,'[1]DHG 2024-25'!$B$2:$AV$265,47,FALSE)</f>
        <v>554.38</v>
      </c>
      <c r="T225" s="11">
        <f>VLOOKUP(B225,'[1]DHG 2024-25'!$B$2:$AW$265,48,FALSE)</f>
        <v>55.91</v>
      </c>
      <c r="U225" s="11">
        <f>VLOOKUP(B225,'[1]DHG 2024-25'!$B$2:$AX$265,49,FALSE)</f>
        <v>10</v>
      </c>
      <c r="V225" s="11">
        <f>VLOOKUP(B225,'[1]DHG 2024-25'!$B$2:$AL$265,37,FALSE)</f>
        <v>10</v>
      </c>
      <c r="W225" s="33">
        <f>VLOOKUP(B225,'[1]DHG 2024-25'!$B$2:$AY$265,50,FALSE)</f>
        <v>620.29</v>
      </c>
      <c r="X225" s="39">
        <f t="shared" si="11"/>
        <v>-9.32000000000005</v>
      </c>
      <c r="Z225" s="41">
        <f t="shared" si="10"/>
        <v>12.269999999999982</v>
      </c>
    </row>
    <row r="226" spans="1:26" ht="20.149999999999999" customHeight="1" x14ac:dyDescent="0.4">
      <c r="A226" s="21">
        <v>94</v>
      </c>
      <c r="B226" s="1" t="s">
        <v>333</v>
      </c>
      <c r="C226" s="1" t="s">
        <v>49</v>
      </c>
      <c r="D226" s="76" t="s">
        <v>334</v>
      </c>
      <c r="E226" s="86" t="s">
        <v>335</v>
      </c>
      <c r="F226" s="11">
        <f>VLOOKUP(B226,'[2]DHG 2023-24'!$B$2:$J$265,9,FALSE)</f>
        <v>37</v>
      </c>
      <c r="G226" s="11">
        <f>VLOOKUP(B226,'[2]DHG 2023-24'!$B$2:$K$265,10,FALSE)</f>
        <v>1214</v>
      </c>
      <c r="H226" s="11">
        <f>VLOOKUP(B226,'[2]DHG 2023-24'!$B$2:$AV$265,47,FALSE)</f>
        <v>1241.0900000000001</v>
      </c>
      <c r="I226" s="11">
        <f>VLOOKUP(B226,'[2]DHG 2023-24'!$B$2:$AW$265,48,FALSE)</f>
        <v>257.08</v>
      </c>
      <c r="J226" s="11">
        <f>VLOOKUP(B226,'[2]DHG 2023-24'!$B$2:$CO$265,49,FALSE)</f>
        <v>17</v>
      </c>
      <c r="K226" s="11">
        <f>VLOOKUP(B226,'[2]DHG 2023-24'!$B$2:$AK$265,36,FALSE)</f>
        <v>0</v>
      </c>
      <c r="L226" s="12">
        <f>VLOOKUP(B226,'[2]DHG 2023-24'!$B$2:$AY$265,50,FALSE)</f>
        <v>1515.17</v>
      </c>
      <c r="M226" s="11">
        <f>VLOOKUP(B226,'[2]DHG 2023-24'!$B$2:$CM$265,90,FALSE)</f>
        <v>1202.7</v>
      </c>
      <c r="N226" s="11">
        <f>VLOOKUP(B226,'[2]DHG 2023-24'!$B$2:$CN$265,91,FALSE)</f>
        <v>293.46999999999997</v>
      </c>
      <c r="O226" s="11">
        <f>VLOOKUP(B226,'[2]DHG 2023-24'!$B$2:$CO$265,92,FALSE)</f>
        <v>21</v>
      </c>
      <c r="P226" s="11">
        <f>VLOOKUP(B226,'[2]DHG 2023-24'!$B$2:$CP$265,93,FALSE)</f>
        <v>1517.17</v>
      </c>
      <c r="Q226" s="11">
        <f>VLOOKUP(B226,'[1]DHG 2024-25'!$B$2:$J$265,9,FALSE)</f>
        <v>37</v>
      </c>
      <c r="R226" s="11">
        <f>VLOOKUP(B226,'[1]DHG 2024-25'!$B$2:$K$265,10,FALSE)</f>
        <v>1226</v>
      </c>
      <c r="S226" s="11">
        <f>VLOOKUP(B226,'[1]DHG 2024-25'!$B$2:$AV$265,47,FALSE)</f>
        <v>1252.4100000000001</v>
      </c>
      <c r="T226" s="11">
        <f>VLOOKUP(B226,'[1]DHG 2024-25'!$B$2:$AW$265,48,FALSE)</f>
        <v>255.07</v>
      </c>
      <c r="U226" s="11">
        <f>VLOOKUP(B226,'[1]DHG 2024-25'!$B$2:$AX$265,49,FALSE)</f>
        <v>17</v>
      </c>
      <c r="V226" s="11">
        <f>VLOOKUP(B226,'[1]DHG 2024-25'!$B$2:$AL$265,37,FALSE)</f>
        <v>0</v>
      </c>
      <c r="W226" s="33">
        <f>VLOOKUP(B226,'[1]DHG 2024-25'!$B$2:$AY$265,50,FALSE)</f>
        <v>1524.48</v>
      </c>
      <c r="X226" s="39">
        <f t="shared" si="11"/>
        <v>9.3099999999999454</v>
      </c>
      <c r="Z226" s="41">
        <f t="shared" si="10"/>
        <v>7.3099999999999454</v>
      </c>
    </row>
    <row r="227" spans="1:26" ht="20.149999999999999" customHeight="1" x14ac:dyDescent="0.4">
      <c r="A227" s="21">
        <v>94</v>
      </c>
      <c r="B227" s="1" t="s">
        <v>371</v>
      </c>
      <c r="C227" s="1" t="s">
        <v>49</v>
      </c>
      <c r="D227" s="76" t="s">
        <v>372</v>
      </c>
      <c r="E227" s="86" t="s">
        <v>373</v>
      </c>
      <c r="F227" s="11">
        <f>VLOOKUP(B227,'[2]DHG 2023-24'!$B$2:$J$265,9,FALSE)</f>
        <v>49</v>
      </c>
      <c r="G227" s="11">
        <f>VLOOKUP(B227,'[2]DHG 2023-24'!$B$2:$K$265,10,FALSE)</f>
        <v>1612</v>
      </c>
      <c r="H227" s="11">
        <f>VLOOKUP(B227,'[2]DHG 2023-24'!$B$2:$AV$265,47,FALSE)</f>
        <v>1729.27</v>
      </c>
      <c r="I227" s="11">
        <f>VLOOKUP(B227,'[2]DHG 2023-24'!$B$2:$AW$265,48,FALSE)</f>
        <v>261.51</v>
      </c>
      <c r="J227" s="11">
        <f>VLOOKUP(B227,'[2]DHG 2023-24'!$B$2:$CO$265,49,FALSE)</f>
        <v>21</v>
      </c>
      <c r="K227" s="11">
        <f>VLOOKUP(B227,'[2]DHG 2023-24'!$B$2:$AK$265,36,FALSE)</f>
        <v>0</v>
      </c>
      <c r="L227" s="12">
        <f>VLOOKUP(B227,'[2]DHG 2023-24'!$B$2:$AY$265,50,FALSE)</f>
        <v>2011.78</v>
      </c>
      <c r="M227" s="11">
        <f>VLOOKUP(B227,'[2]DHG 2023-24'!$B$2:$CM$265,90,FALSE)</f>
        <v>1727.6299999999999</v>
      </c>
      <c r="N227" s="11">
        <f>VLOOKUP(B227,'[2]DHG 2023-24'!$B$2:$CN$265,91,FALSE)</f>
        <v>264.14999999999998</v>
      </c>
      <c r="O227" s="11">
        <f>VLOOKUP(B227,'[2]DHG 2023-24'!$B$2:$CO$265,92,FALSE)</f>
        <v>16</v>
      </c>
      <c r="P227" s="11">
        <f>VLOOKUP(B227,'[2]DHG 2023-24'!$B$2:$CP$265,93,FALSE)</f>
        <v>2007.78</v>
      </c>
      <c r="Q227" s="11">
        <f>VLOOKUP(B227,'[1]DHG 2024-25'!$B$2:$J$265,9,FALSE)</f>
        <v>49</v>
      </c>
      <c r="R227" s="11">
        <f>VLOOKUP(B227,'[1]DHG 2024-25'!$B$2:$K$265,10,FALSE)</f>
        <v>1612</v>
      </c>
      <c r="S227" s="11">
        <f>VLOOKUP(B227,'[1]DHG 2024-25'!$B$2:$AV$265,47,FALSE)</f>
        <v>1741</v>
      </c>
      <c r="T227" s="11">
        <f>VLOOKUP(B227,'[1]DHG 2024-25'!$B$2:$AW$265,48,FALSE)</f>
        <v>250.06</v>
      </c>
      <c r="U227" s="11">
        <f>VLOOKUP(B227,'[1]DHG 2024-25'!$B$2:$AX$265,49,FALSE)</f>
        <v>16</v>
      </c>
      <c r="V227" s="11">
        <f>VLOOKUP(B227,'[1]DHG 2024-25'!$B$2:$AL$265,37,FALSE)</f>
        <v>0</v>
      </c>
      <c r="W227" s="33">
        <f>VLOOKUP(B227,'[1]DHG 2024-25'!$B$2:$AY$265,50,FALSE)</f>
        <v>2007.06</v>
      </c>
      <c r="X227" s="39">
        <f t="shared" si="11"/>
        <v>-4.7200000000000273</v>
      </c>
      <c r="Z227" s="41">
        <f t="shared" si="10"/>
        <v>-0.72000000000002728</v>
      </c>
    </row>
    <row r="228" spans="1:26" ht="20.149999999999999" customHeight="1" x14ac:dyDescent="0.4">
      <c r="A228" s="21">
        <v>94</v>
      </c>
      <c r="B228" s="1" t="s">
        <v>374</v>
      </c>
      <c r="C228" s="1" t="s">
        <v>27</v>
      </c>
      <c r="D228" s="76" t="s">
        <v>375</v>
      </c>
      <c r="E228" s="86" t="s">
        <v>373</v>
      </c>
      <c r="F228" s="11">
        <f>VLOOKUP(B228,'[2]DHG 2023-24'!$B$2:$J$265,9,FALSE)</f>
        <v>9</v>
      </c>
      <c r="G228" s="11">
        <f>VLOOKUP(B228,'[2]DHG 2023-24'!$B$2:$K$265,10,FALSE)</f>
        <v>246</v>
      </c>
      <c r="H228" s="11">
        <f>VLOOKUP(B228,'[2]DHG 2023-24'!$B$2:$AV$265,47,FALSE)</f>
        <v>383.26</v>
      </c>
      <c r="I228" s="11">
        <f>VLOOKUP(B228,'[2]DHG 2023-24'!$B$2:$AW$265,48,FALSE)</f>
        <v>38.96</v>
      </c>
      <c r="J228" s="11">
        <f>VLOOKUP(B228,'[2]DHG 2023-24'!$B$2:$CO$265,49,FALSE)</f>
        <v>0</v>
      </c>
      <c r="K228" s="11">
        <f>VLOOKUP(B228,'[2]DHG 2023-24'!$B$2:$AK$265,36,FALSE)</f>
        <v>0</v>
      </c>
      <c r="L228" s="12">
        <f>VLOOKUP(B228,'[2]DHG 2023-24'!$B$2:$AY$265,50,FALSE)</f>
        <v>422.21999999999997</v>
      </c>
      <c r="M228" s="11">
        <f>VLOOKUP(B228,'[2]DHG 2023-24'!$B$2:$CM$265,90,FALSE)</f>
        <v>394.62</v>
      </c>
      <c r="N228" s="11">
        <f>VLOOKUP(B228,'[2]DHG 2023-24'!$B$2:$CN$265,91,FALSE)</f>
        <v>28.6</v>
      </c>
      <c r="O228" s="11">
        <f>VLOOKUP(B228,'[2]DHG 2023-24'!$B$2:$CO$265,92,FALSE)</f>
        <v>5</v>
      </c>
      <c r="P228" s="11">
        <f>VLOOKUP(B228,'[2]DHG 2023-24'!$B$2:$CP$265,93,FALSE)</f>
        <v>428.21999999999997</v>
      </c>
      <c r="Q228" s="11">
        <f>VLOOKUP(B228,'[1]DHG 2024-25'!$B$2:$J$265,9,FALSE)</f>
        <v>9</v>
      </c>
      <c r="R228" s="11">
        <f>VLOOKUP(B228,'[1]DHG 2024-25'!$B$2:$K$265,10,FALSE)</f>
        <v>252</v>
      </c>
      <c r="S228" s="11">
        <f>VLOOKUP(B228,'[1]DHG 2024-25'!$B$2:$AV$265,47,FALSE)</f>
        <v>395.92999999999995</v>
      </c>
      <c r="T228" s="11">
        <f>VLOOKUP(B228,'[1]DHG 2024-25'!$B$2:$AW$265,48,FALSE)</f>
        <v>43.47</v>
      </c>
      <c r="U228" s="11">
        <f>VLOOKUP(B228,'[1]DHG 2024-25'!$B$2:$AX$265,49,FALSE)</f>
        <v>5</v>
      </c>
      <c r="V228" s="11">
        <f>VLOOKUP(B228,'[1]DHG 2024-25'!$B$2:$AL$265,37,FALSE)</f>
        <v>0</v>
      </c>
      <c r="W228" s="33">
        <f>VLOOKUP(B228,'[1]DHG 2024-25'!$B$2:$AY$265,50,FALSE)</f>
        <v>444.4</v>
      </c>
      <c r="X228" s="39">
        <f t="shared" si="11"/>
        <v>22.180000000000007</v>
      </c>
      <c r="Z228" s="41">
        <f t="shared" si="10"/>
        <v>16.180000000000007</v>
      </c>
    </row>
    <row r="229" spans="1:26" ht="20.149999999999999" customHeight="1" x14ac:dyDescent="0.4">
      <c r="A229" s="21">
        <v>94</v>
      </c>
      <c r="B229" s="1" t="s">
        <v>241</v>
      </c>
      <c r="C229" s="1" t="s">
        <v>30</v>
      </c>
      <c r="D229" s="76" t="s">
        <v>242</v>
      </c>
      <c r="E229" s="86" t="s">
        <v>243</v>
      </c>
      <c r="F229" s="11">
        <f>VLOOKUP(B229,'[2]DHG 2023-24'!$B$2:$J$265,9,FALSE)</f>
        <v>44</v>
      </c>
      <c r="G229" s="11">
        <f>VLOOKUP(B229,'[2]DHG 2023-24'!$B$2:$K$265,10,FALSE)</f>
        <v>1486</v>
      </c>
      <c r="H229" s="11">
        <f>VLOOKUP(B229,'[2]DHG 2023-24'!$B$2:$AV$265,47,FALSE)</f>
        <v>1512.78</v>
      </c>
      <c r="I229" s="11">
        <f>VLOOKUP(B229,'[2]DHG 2023-24'!$B$2:$AW$265,48,FALSE)</f>
        <v>237.93</v>
      </c>
      <c r="J229" s="11">
        <f>VLOOKUP(B229,'[2]DHG 2023-24'!$B$2:$CO$265,49,FALSE)</f>
        <v>17</v>
      </c>
      <c r="K229" s="11">
        <f>VLOOKUP(B229,'[2]DHG 2023-24'!$B$2:$AK$265,36,FALSE)</f>
        <v>0</v>
      </c>
      <c r="L229" s="12">
        <f>VLOOKUP(B229,'[2]DHG 2023-24'!$B$2:$AY$265,50,FALSE)</f>
        <v>1767.71</v>
      </c>
      <c r="M229" s="11">
        <f>VLOOKUP(B229,'[2]DHG 2023-24'!$B$2:$CM$265,90,FALSE)</f>
        <v>1493.1299999999999</v>
      </c>
      <c r="N229" s="11">
        <f>VLOOKUP(B229,'[2]DHG 2023-24'!$B$2:$CN$265,91,FALSE)</f>
        <v>240.04</v>
      </c>
      <c r="O229" s="11">
        <f>VLOOKUP(B229,'[2]DHG 2023-24'!$B$2:$CO$265,92,FALSE)</f>
        <v>17</v>
      </c>
      <c r="P229" s="11">
        <f>VLOOKUP(B229,'[2]DHG 2023-24'!$B$2:$CP$265,93,FALSE)</f>
        <v>1750.17</v>
      </c>
      <c r="Q229" s="11">
        <f>VLOOKUP(B229,'[1]DHG 2024-25'!$B$2:$J$265,9,FALSE)</f>
        <v>46</v>
      </c>
      <c r="R229" s="11">
        <f>VLOOKUP(B229,'[1]DHG 2024-25'!$B$2:$K$265,10,FALSE)</f>
        <v>1551</v>
      </c>
      <c r="S229" s="11">
        <f>VLOOKUP(B229,'[1]DHG 2024-25'!$B$2:$AV$265,47,FALSE)</f>
        <v>1552.32</v>
      </c>
      <c r="T229" s="11">
        <f>VLOOKUP(B229,'[1]DHG 2024-25'!$B$2:$AW$265,48,FALSE)</f>
        <v>245.27</v>
      </c>
      <c r="U229" s="11">
        <f>VLOOKUP(B229,'[1]DHG 2024-25'!$B$2:$AX$265,49,FALSE)</f>
        <v>17</v>
      </c>
      <c r="V229" s="11">
        <f>VLOOKUP(B229,'[1]DHG 2024-25'!$B$2:$AL$265,37,FALSE)</f>
        <v>0</v>
      </c>
      <c r="W229" s="33">
        <f>VLOOKUP(B229,'[1]DHG 2024-25'!$B$2:$AY$265,50,FALSE)</f>
        <v>1814.59</v>
      </c>
      <c r="X229" s="39">
        <f t="shared" si="11"/>
        <v>46.879999999999882</v>
      </c>
      <c r="Z229" s="41">
        <f t="shared" si="10"/>
        <v>64.419999999999845</v>
      </c>
    </row>
    <row r="230" spans="1:26" ht="20.149999999999999" customHeight="1" x14ac:dyDescent="0.4">
      <c r="A230" s="21">
        <v>94</v>
      </c>
      <c r="B230" s="1" t="s">
        <v>289</v>
      </c>
      <c r="C230" s="1" t="s">
        <v>55</v>
      </c>
      <c r="D230" s="76" t="s">
        <v>290</v>
      </c>
      <c r="E230" s="86" t="s">
        <v>243</v>
      </c>
      <c r="F230" s="11">
        <f>VLOOKUP(B230,'[2]DHG 2023-24'!$B$2:$J$265,9,FALSE)</f>
        <v>26</v>
      </c>
      <c r="G230" s="11">
        <f>VLOOKUP(B230,'[2]DHG 2023-24'!$B$2:$K$265,10,FALSE)</f>
        <v>632</v>
      </c>
      <c r="H230" s="11">
        <f>VLOOKUP(B230,'[2]DHG 2023-24'!$B$2:$AV$265,47,FALSE)</f>
        <v>1029.1899999999998</v>
      </c>
      <c r="I230" s="11">
        <f>VLOOKUP(B230,'[2]DHG 2023-24'!$B$2:$AW$265,48,FALSE)</f>
        <v>156.9</v>
      </c>
      <c r="J230" s="11">
        <f>VLOOKUP(B230,'[2]DHG 2023-24'!$B$2:$CO$265,49,FALSE)</f>
        <v>13</v>
      </c>
      <c r="K230" s="11">
        <f>VLOOKUP(B230,'[2]DHG 2023-24'!$B$2:$AK$265,36,FALSE)</f>
        <v>15</v>
      </c>
      <c r="L230" s="12">
        <f>VLOOKUP(B230,'[2]DHG 2023-24'!$B$2:$AY$265,50,FALSE)</f>
        <v>1199.0899999999999</v>
      </c>
      <c r="M230" s="11">
        <f>VLOOKUP(B230,'[2]DHG 2023-24'!$B$2:$CM$265,90,FALSE)</f>
        <v>1009.9999999999998</v>
      </c>
      <c r="N230" s="11">
        <f>VLOOKUP(B230,'[2]DHG 2023-24'!$B$2:$CN$265,91,FALSE)</f>
        <v>189.59</v>
      </c>
      <c r="O230" s="11">
        <f>VLOOKUP(B230,'[2]DHG 2023-24'!$B$2:$CO$265,92,FALSE)</f>
        <v>13</v>
      </c>
      <c r="P230" s="11">
        <f>VLOOKUP(B230,'[2]DHG 2023-24'!$B$2:$CP$265,93,FALSE)</f>
        <v>1212.5899999999999</v>
      </c>
      <c r="Q230" s="11">
        <f>VLOOKUP(B230,'[1]DHG 2024-25'!$B$2:$J$265,9,FALSE)</f>
        <v>26</v>
      </c>
      <c r="R230" s="11">
        <f>VLOOKUP(B230,'[1]DHG 2024-25'!$B$2:$K$265,10,FALSE)</f>
        <v>650</v>
      </c>
      <c r="S230" s="11">
        <f>VLOOKUP(B230,'[1]DHG 2024-25'!$B$2:$AV$265,47,FALSE)</f>
        <v>1071.76</v>
      </c>
      <c r="T230" s="11">
        <f>VLOOKUP(B230,'[1]DHG 2024-25'!$B$2:$AW$265,48,FALSE)</f>
        <v>150.02000000000001</v>
      </c>
      <c r="U230" s="11">
        <f>VLOOKUP(B230,'[1]DHG 2024-25'!$B$2:$AX$265,49,FALSE)</f>
        <v>13</v>
      </c>
      <c r="V230" s="11">
        <f>VLOOKUP(B230,'[1]DHG 2024-25'!$B$2:$AL$265,37,FALSE)</f>
        <v>15</v>
      </c>
      <c r="W230" s="33">
        <f>VLOOKUP(B230,'[1]DHG 2024-25'!$B$2:$AY$265,50,FALSE)</f>
        <v>1234.78</v>
      </c>
      <c r="X230" s="39">
        <f t="shared" si="11"/>
        <v>35.690000000000055</v>
      </c>
      <c r="Z230" s="41">
        <f t="shared" si="10"/>
        <v>22.190000000000055</v>
      </c>
    </row>
    <row r="231" spans="1:26" ht="20.149999999999999" customHeight="1" x14ac:dyDescent="0.4">
      <c r="A231" s="21">
        <v>94</v>
      </c>
      <c r="B231" s="1" t="s">
        <v>365</v>
      </c>
      <c r="C231" s="1" t="s">
        <v>218</v>
      </c>
      <c r="D231" s="76" t="s">
        <v>366</v>
      </c>
      <c r="E231" s="86" t="s">
        <v>328</v>
      </c>
      <c r="F231" s="11">
        <f>VLOOKUP(B231,'[2]DHG 2023-24'!$B$2:$J$265,9,FALSE)</f>
        <v>11</v>
      </c>
      <c r="G231" s="11">
        <f>VLOOKUP(B231,'[2]DHG 2023-24'!$B$2:$K$265,10,FALSE)</f>
        <v>130</v>
      </c>
      <c r="H231" s="11">
        <f>VLOOKUP(B231,'[2]DHG 2023-24'!$B$2:$AV$265,47,FALSE)</f>
        <v>385.81</v>
      </c>
      <c r="I231" s="11">
        <f>VLOOKUP(B231,'[2]DHG 2023-24'!$B$2:$AW$265,48,FALSE)</f>
        <v>54.19</v>
      </c>
      <c r="J231" s="11">
        <f>VLOOKUP(B231,'[2]DHG 2023-24'!$B$2:$CO$265,49,FALSE)</f>
        <v>6</v>
      </c>
      <c r="K231" s="11">
        <f>VLOOKUP(B231,'[2]DHG 2023-24'!$B$2:$AK$265,36,FALSE)</f>
        <v>0</v>
      </c>
      <c r="L231" s="12">
        <f>VLOOKUP(B231,'[2]DHG 2023-24'!$B$2:$AY$265,50,FALSE)</f>
        <v>446</v>
      </c>
      <c r="M231" s="11">
        <f>VLOOKUP(B231,'[2]DHG 2023-24'!$B$2:$CM$265,90,FALSE)</f>
        <v>383</v>
      </c>
      <c r="N231" s="11">
        <f>VLOOKUP(B231,'[2]DHG 2023-24'!$B$2:$CN$265,91,FALSE)</f>
        <v>57</v>
      </c>
      <c r="O231" s="11">
        <f>VLOOKUP(B231,'[2]DHG 2023-24'!$B$2:$CO$265,92,FALSE)</f>
        <v>6</v>
      </c>
      <c r="P231" s="11">
        <f>VLOOKUP(B231,'[2]DHG 2023-24'!$B$2:$CP$265,93,FALSE)</f>
        <v>446</v>
      </c>
      <c r="Q231" s="11">
        <f>VLOOKUP(B231,'[1]DHG 2024-25'!$B$2:$J$265,9,FALSE)</f>
        <v>11</v>
      </c>
      <c r="R231" s="11">
        <f>VLOOKUP(B231,'[1]DHG 2024-25'!$B$2:$K$265,10,FALSE)</f>
        <v>122</v>
      </c>
      <c r="S231" s="11">
        <f>VLOOKUP(B231,'[1]DHG 2024-25'!$B$2:$AV$265,47,FALSE)</f>
        <v>380.73</v>
      </c>
      <c r="T231" s="11">
        <f>VLOOKUP(B231,'[1]DHG 2024-25'!$B$2:$AW$265,48,FALSE)</f>
        <v>59.27</v>
      </c>
      <c r="U231" s="11">
        <f>VLOOKUP(B231,'[1]DHG 2024-25'!$B$2:$AX$265,49,FALSE)</f>
        <v>6</v>
      </c>
      <c r="V231" s="11">
        <f>VLOOKUP(B231,'[1]DHG 2024-25'!$B$2:$AL$265,37,FALSE)</f>
        <v>0</v>
      </c>
      <c r="W231" s="33">
        <f>VLOOKUP(B231,'[1]DHG 2024-25'!$B$2:$AY$265,50,FALSE)</f>
        <v>446</v>
      </c>
      <c r="X231" s="39">
        <f t="shared" si="11"/>
        <v>0</v>
      </c>
      <c r="Z231" s="41">
        <f t="shared" si="10"/>
        <v>0</v>
      </c>
    </row>
    <row r="232" spans="1:26" ht="20.149999999999999" customHeight="1" x14ac:dyDescent="0.4">
      <c r="A232" s="21">
        <v>94</v>
      </c>
      <c r="B232" s="1" t="s">
        <v>327</v>
      </c>
      <c r="C232" s="1" t="s">
        <v>34</v>
      </c>
      <c r="D232" s="76" t="s">
        <v>276</v>
      </c>
      <c r="E232" s="86" t="s">
        <v>328</v>
      </c>
      <c r="F232" s="11">
        <f>VLOOKUP(B232,'[2]DHG 2023-24'!$B$2:$J$265,9,FALSE)</f>
        <v>25</v>
      </c>
      <c r="G232" s="11">
        <f>VLOOKUP(B232,'[2]DHG 2023-24'!$B$2:$K$265,10,FALSE)</f>
        <v>865</v>
      </c>
      <c r="H232" s="11">
        <f>VLOOKUP(B232,'[2]DHG 2023-24'!$B$2:$AV$265,47,FALSE)</f>
        <v>885.9</v>
      </c>
      <c r="I232" s="11">
        <f>VLOOKUP(B232,'[2]DHG 2023-24'!$B$2:$AW$265,48,FALSE)</f>
        <v>121.65</v>
      </c>
      <c r="J232" s="11">
        <f>VLOOKUP(B232,'[2]DHG 2023-24'!$B$2:$CO$265,49,FALSE)</f>
        <v>9</v>
      </c>
      <c r="K232" s="11">
        <f>VLOOKUP(B232,'[2]DHG 2023-24'!$B$2:$AK$265,36,FALSE)</f>
        <v>0</v>
      </c>
      <c r="L232" s="12">
        <f>VLOOKUP(B232,'[2]DHG 2023-24'!$B$2:$AY$265,50,FALSE)</f>
        <v>1016.55</v>
      </c>
      <c r="M232" s="11">
        <f>VLOOKUP(B232,'[2]DHG 2023-24'!$B$2:$CM$265,90,FALSE)</f>
        <v>884.94999999999993</v>
      </c>
      <c r="N232" s="11">
        <f>VLOOKUP(B232,'[2]DHG 2023-24'!$B$2:$CN$265,91,FALSE)</f>
        <v>126.60000000000001</v>
      </c>
      <c r="O232" s="11">
        <f>VLOOKUP(B232,'[2]DHG 2023-24'!$B$2:$CO$265,92,FALSE)</f>
        <v>9</v>
      </c>
      <c r="P232" s="11">
        <f>VLOOKUP(B232,'[2]DHG 2023-24'!$B$2:$CP$265,93,FALSE)</f>
        <v>1020.55</v>
      </c>
      <c r="Q232" s="11">
        <f>VLOOKUP(B232,'[1]DHG 2024-25'!$B$2:$J$265,9,FALSE)</f>
        <v>24</v>
      </c>
      <c r="R232" s="11">
        <f>VLOOKUP(B232,'[1]DHG 2024-25'!$B$2:$K$265,10,FALSE)</f>
        <v>830</v>
      </c>
      <c r="S232" s="11">
        <f>VLOOKUP(B232,'[1]DHG 2024-25'!$B$2:$AV$265,47,FALSE)</f>
        <v>854.14</v>
      </c>
      <c r="T232" s="11">
        <f>VLOOKUP(B232,'[1]DHG 2024-25'!$B$2:$AW$265,48,FALSE)</f>
        <v>114.75</v>
      </c>
      <c r="U232" s="11">
        <f>VLOOKUP(B232,'[1]DHG 2024-25'!$B$2:$AX$265,49,FALSE)</f>
        <v>9</v>
      </c>
      <c r="V232" s="11">
        <f>VLOOKUP(B232,'[1]DHG 2024-25'!$B$2:$AL$265,37,FALSE)</f>
        <v>0</v>
      </c>
      <c r="W232" s="33">
        <f>VLOOKUP(B232,'[1]DHG 2024-25'!$B$2:$AY$265,50,FALSE)</f>
        <v>977.89</v>
      </c>
      <c r="X232" s="39">
        <f t="shared" si="11"/>
        <v>-38.659999999999968</v>
      </c>
      <c r="Z232" s="41">
        <f t="shared" si="10"/>
        <v>-42.659999999999968</v>
      </c>
    </row>
    <row r="233" spans="1:26" ht="20.149999999999999" customHeight="1" x14ac:dyDescent="0.4">
      <c r="A233" s="21">
        <v>94</v>
      </c>
      <c r="B233" s="1" t="s">
        <v>350</v>
      </c>
      <c r="C233" s="1" t="s">
        <v>81</v>
      </c>
      <c r="D233" s="76" t="s">
        <v>351</v>
      </c>
      <c r="E233" s="86" t="s">
        <v>328</v>
      </c>
      <c r="F233" s="11">
        <f>VLOOKUP(B233,'[2]DHG 2023-24'!$B$2:$J$265,9,FALSE)</f>
        <v>25</v>
      </c>
      <c r="G233" s="11">
        <f>VLOOKUP(B233,'[2]DHG 2023-24'!$B$2:$K$265,10,FALSE)</f>
        <v>502</v>
      </c>
      <c r="H233" s="11">
        <f>VLOOKUP(B233,'[2]DHG 2023-24'!$B$2:$AV$265,47,FALSE)</f>
        <v>781.52</v>
      </c>
      <c r="I233" s="11">
        <f>VLOOKUP(B233,'[2]DHG 2023-24'!$B$2:$AW$265,48,FALSE)</f>
        <v>126.91</v>
      </c>
      <c r="J233" s="11">
        <f>VLOOKUP(B233,'[2]DHG 2023-24'!$B$2:$CO$265,49,FALSE)</f>
        <v>13</v>
      </c>
      <c r="K233" s="11">
        <f>VLOOKUP(B233,'[2]DHG 2023-24'!$B$2:$AK$265,36,FALSE)</f>
        <v>0</v>
      </c>
      <c r="L233" s="12">
        <f>VLOOKUP(B233,'[2]DHG 2023-24'!$B$2:$AY$265,50,FALSE)</f>
        <v>921.43</v>
      </c>
      <c r="M233" s="11">
        <f>VLOOKUP(B233,'[2]DHG 2023-24'!$B$2:$CM$265,90,FALSE)</f>
        <v>822.25</v>
      </c>
      <c r="N233" s="11">
        <f>VLOOKUP(B233,'[2]DHG 2023-24'!$B$2:$CN$265,91,FALSE)</f>
        <v>96.179999999999993</v>
      </c>
      <c r="O233" s="11">
        <f>VLOOKUP(B233,'[2]DHG 2023-24'!$B$2:$CO$265,92,FALSE)</f>
        <v>15.5</v>
      </c>
      <c r="P233" s="11">
        <f>VLOOKUP(B233,'[2]DHG 2023-24'!$B$2:$CP$265,93,FALSE)</f>
        <v>933.93</v>
      </c>
      <c r="Q233" s="11">
        <f>VLOOKUP(B233,'[1]DHG 2024-25'!$B$2:$J$265,9,FALSE)</f>
        <v>23</v>
      </c>
      <c r="R233" s="11">
        <f>VLOOKUP(B233,'[1]DHG 2024-25'!$B$2:$K$265,10,FALSE)</f>
        <v>487</v>
      </c>
      <c r="S233" s="11">
        <f>VLOOKUP(B233,'[1]DHG 2024-25'!$B$2:$AV$265,47,FALSE)</f>
        <v>762.86</v>
      </c>
      <c r="T233" s="11">
        <f>VLOOKUP(B233,'[1]DHG 2024-25'!$B$2:$AW$265,48,FALSE)</f>
        <v>135.38</v>
      </c>
      <c r="U233" s="11">
        <f>VLOOKUP(B233,'[1]DHG 2024-25'!$B$2:$AX$265,49,FALSE)</f>
        <v>13</v>
      </c>
      <c r="V233" s="11">
        <f>VLOOKUP(B233,'[1]DHG 2024-25'!$B$2:$AL$265,37,FALSE)</f>
        <v>0</v>
      </c>
      <c r="W233" s="33">
        <f>VLOOKUP(B233,'[1]DHG 2024-25'!$B$2:$AY$265,50,FALSE)</f>
        <v>911.24</v>
      </c>
      <c r="X233" s="39">
        <f t="shared" si="11"/>
        <v>-10.189999999999941</v>
      </c>
      <c r="Z233" s="41">
        <f t="shared" si="10"/>
        <v>-22.689999999999941</v>
      </c>
    </row>
    <row r="234" spans="1:26" ht="20.149999999999999" customHeight="1" x14ac:dyDescent="0.4">
      <c r="A234" s="21">
        <v>94</v>
      </c>
      <c r="B234" s="1" t="s">
        <v>329</v>
      </c>
      <c r="C234" s="1" t="s">
        <v>23</v>
      </c>
      <c r="D234" s="76" t="s">
        <v>330</v>
      </c>
      <c r="E234" s="86" t="s">
        <v>328</v>
      </c>
      <c r="F234" s="11">
        <f>VLOOKUP(B234,'[2]DHG 2023-24'!$B$2:$J$265,9,FALSE)</f>
        <v>24</v>
      </c>
      <c r="G234" s="11">
        <f>VLOOKUP(B234,'[2]DHG 2023-24'!$B$2:$K$265,10,FALSE)</f>
        <v>699</v>
      </c>
      <c r="H234" s="11">
        <f>VLOOKUP(B234,'[2]DHG 2023-24'!$B$2:$AV$265,47,FALSE)</f>
        <v>1033.5299999999997</v>
      </c>
      <c r="I234" s="11">
        <f>VLOOKUP(B234,'[2]DHG 2023-24'!$B$2:$AW$265,48,FALSE)</f>
        <v>245.38</v>
      </c>
      <c r="J234" s="11">
        <f>VLOOKUP(B234,'[2]DHG 2023-24'!$B$2:$CO$265,49,FALSE)</f>
        <v>15</v>
      </c>
      <c r="K234" s="11">
        <f>VLOOKUP(B234,'[2]DHG 2023-24'!$B$2:$AK$265,36,FALSE)</f>
        <v>0</v>
      </c>
      <c r="L234" s="12">
        <f>VLOOKUP(B234,'[2]DHG 2023-24'!$B$2:$AY$265,50,FALSE)</f>
        <v>1293.9099999999999</v>
      </c>
      <c r="M234" s="11">
        <f>VLOOKUP(B234,'[2]DHG 2023-24'!$B$2:$CM$265,90,FALSE)</f>
        <v>1070.2999999999997</v>
      </c>
      <c r="N234" s="11">
        <f>VLOOKUP(B234,'[2]DHG 2023-24'!$B$2:$CN$265,91,FALSE)</f>
        <v>216.22</v>
      </c>
      <c r="O234" s="11">
        <f>VLOOKUP(B234,'[2]DHG 2023-24'!$B$2:$CO$265,92,FALSE)</f>
        <v>15</v>
      </c>
      <c r="P234" s="11">
        <f>VLOOKUP(B234,'[2]DHG 2023-24'!$B$2:$CP$265,93,FALSE)</f>
        <v>1301.5199999999998</v>
      </c>
      <c r="Q234" s="11">
        <f>VLOOKUP(B234,'[1]DHG 2024-25'!$B$2:$J$265,9,FALSE)</f>
        <v>24</v>
      </c>
      <c r="R234" s="11">
        <f>VLOOKUP(B234,'[1]DHG 2024-25'!$B$2:$K$265,10,FALSE)</f>
        <v>711</v>
      </c>
      <c r="S234" s="11">
        <f>VLOOKUP(B234,'[1]DHG 2024-25'!$B$2:$AV$265,47,FALSE)</f>
        <v>1056.1300000000001</v>
      </c>
      <c r="T234" s="11">
        <f>VLOOKUP(B234,'[1]DHG 2024-25'!$B$2:$AW$265,48,FALSE)</f>
        <v>235.13</v>
      </c>
      <c r="U234" s="11">
        <f>VLOOKUP(B234,'[1]DHG 2024-25'!$B$2:$AX$265,49,FALSE)</f>
        <v>15</v>
      </c>
      <c r="V234" s="11">
        <f>VLOOKUP(B234,'[1]DHG 2024-25'!$B$2:$AL$265,37,FALSE)</f>
        <v>0</v>
      </c>
      <c r="W234" s="33">
        <f>VLOOKUP(B234,'[1]DHG 2024-25'!$B$2:$AY$265,50,FALSE)</f>
        <v>1306.2600000000002</v>
      </c>
      <c r="X234" s="39">
        <f t="shared" si="11"/>
        <v>12.350000000000364</v>
      </c>
      <c r="Z234" s="41">
        <f t="shared" si="10"/>
        <v>4.7400000000004638</v>
      </c>
    </row>
    <row r="235" spans="1:26" ht="20.149999999999999" customHeight="1" x14ac:dyDescent="0.4">
      <c r="A235" s="21">
        <v>94</v>
      </c>
      <c r="B235" s="1" t="s">
        <v>331</v>
      </c>
      <c r="C235" s="1" t="s">
        <v>27</v>
      </c>
      <c r="D235" s="76" t="s">
        <v>332</v>
      </c>
      <c r="E235" s="86" t="s">
        <v>328</v>
      </c>
      <c r="F235" s="11">
        <f>VLOOKUP(B235,'[2]DHG 2023-24'!$B$2:$J$265,9,FALSE)</f>
        <v>15</v>
      </c>
      <c r="G235" s="11">
        <f>VLOOKUP(B235,'[2]DHG 2023-24'!$B$2:$K$265,10,FALSE)</f>
        <v>354</v>
      </c>
      <c r="H235" s="11">
        <f>VLOOKUP(B235,'[2]DHG 2023-24'!$B$2:$AV$265,47,FALSE)</f>
        <v>624.04</v>
      </c>
      <c r="I235" s="11">
        <f>VLOOKUP(B235,'[2]DHG 2023-24'!$B$2:$AW$265,48,FALSE)</f>
        <v>69.209999999999994</v>
      </c>
      <c r="J235" s="11">
        <f>VLOOKUP(B235,'[2]DHG 2023-24'!$B$2:$CO$265,49,FALSE)</f>
        <v>6</v>
      </c>
      <c r="K235" s="11">
        <f>VLOOKUP(B235,'[2]DHG 2023-24'!$B$2:$AK$265,36,FALSE)</f>
        <v>0</v>
      </c>
      <c r="L235" s="12">
        <f>VLOOKUP(B235,'[2]DHG 2023-24'!$B$2:$AY$265,50,FALSE)</f>
        <v>699.25</v>
      </c>
      <c r="M235" s="11">
        <f>VLOOKUP(B235,'[2]DHG 2023-24'!$B$2:$CM$265,90,FALSE)</f>
        <v>605</v>
      </c>
      <c r="N235" s="11">
        <f>VLOOKUP(B235,'[2]DHG 2023-24'!$B$2:$CN$265,91,FALSE)</f>
        <v>92.25</v>
      </c>
      <c r="O235" s="11">
        <f>VLOOKUP(B235,'[2]DHG 2023-24'!$B$2:$CO$265,92,FALSE)</f>
        <v>6</v>
      </c>
      <c r="P235" s="11">
        <f>VLOOKUP(B235,'[2]DHG 2023-24'!$B$2:$CP$265,93,FALSE)</f>
        <v>703.25</v>
      </c>
      <c r="Q235" s="11">
        <f>VLOOKUP(B235,'[1]DHG 2024-25'!$B$2:$J$265,9,FALSE)</f>
        <v>15</v>
      </c>
      <c r="R235" s="11">
        <f>VLOOKUP(B235,'[1]DHG 2024-25'!$B$2:$K$265,10,FALSE)</f>
        <v>372</v>
      </c>
      <c r="S235" s="11">
        <f>VLOOKUP(B235,'[1]DHG 2024-25'!$B$2:$AV$265,47,FALSE)</f>
        <v>672.28</v>
      </c>
      <c r="T235" s="11">
        <f>VLOOKUP(B235,'[1]DHG 2024-25'!$B$2:$AW$265,48,FALSE)</f>
        <v>63.72</v>
      </c>
      <c r="U235" s="11">
        <f>VLOOKUP(B235,'[1]DHG 2024-25'!$B$2:$AX$265,49,FALSE)</f>
        <v>6</v>
      </c>
      <c r="V235" s="11">
        <f>VLOOKUP(B235,'[1]DHG 2024-25'!$B$2:$AL$265,37,FALSE)</f>
        <v>0</v>
      </c>
      <c r="W235" s="33">
        <f>VLOOKUP(B235,'[1]DHG 2024-25'!$B$2:$AY$265,50,FALSE)</f>
        <v>742</v>
      </c>
      <c r="X235" s="39">
        <f t="shared" si="11"/>
        <v>42.75</v>
      </c>
      <c r="Z235" s="41">
        <f t="shared" si="10"/>
        <v>38.75</v>
      </c>
    </row>
    <row r="236" spans="1:26" ht="20.149999999999999" customHeight="1" x14ac:dyDescent="0.4">
      <c r="A236" s="21">
        <v>94</v>
      </c>
      <c r="B236" s="1" t="s">
        <v>352</v>
      </c>
      <c r="C236" s="1" t="s">
        <v>59</v>
      </c>
      <c r="D236" s="76" t="s">
        <v>353</v>
      </c>
      <c r="E236" s="86" t="s">
        <v>328</v>
      </c>
      <c r="F236" s="11">
        <f>VLOOKUP(B236,'[2]DHG 2023-24'!$B$2:$J$265,9,FALSE)</f>
        <v>6</v>
      </c>
      <c r="G236" s="11">
        <f>VLOOKUP(B236,'[2]DHG 2023-24'!$B$2:$K$265,10,FALSE)</f>
        <v>120</v>
      </c>
      <c r="H236" s="11">
        <f>VLOOKUP(B236,'[2]DHG 2023-24'!$B$2:$AV$265,47,FALSE)</f>
        <v>290.26</v>
      </c>
      <c r="I236" s="11">
        <f>VLOOKUP(B236,'[2]DHG 2023-24'!$B$2:$AW$265,48,FALSE)</f>
        <v>84.74</v>
      </c>
      <c r="J236" s="11">
        <f>VLOOKUP(B236,'[2]DHG 2023-24'!$B$2:$CO$265,49,FALSE)</f>
        <v>4</v>
      </c>
      <c r="K236" s="11">
        <f>VLOOKUP(B236,'[2]DHG 2023-24'!$B$2:$AK$265,36,FALSE)</f>
        <v>0</v>
      </c>
      <c r="L236" s="12">
        <f>VLOOKUP(B236,'[2]DHG 2023-24'!$B$2:$AY$265,50,FALSE)</f>
        <v>379</v>
      </c>
      <c r="M236" s="11">
        <f>VLOOKUP(B236,'[2]DHG 2023-24'!$B$2:$CM$265,90,FALSE)</f>
        <v>286.38</v>
      </c>
      <c r="N236" s="11">
        <f>VLOOKUP(B236,'[2]DHG 2023-24'!$B$2:$CN$265,91,FALSE)</f>
        <v>86.61999999999999</v>
      </c>
      <c r="O236" s="11">
        <f>VLOOKUP(B236,'[2]DHG 2023-24'!$B$2:$CO$265,92,FALSE)</f>
        <v>3.5</v>
      </c>
      <c r="P236" s="11">
        <f>VLOOKUP(B236,'[2]DHG 2023-24'!$B$2:$CP$265,93,FALSE)</f>
        <v>376.5</v>
      </c>
      <c r="Q236" s="11">
        <f>VLOOKUP(B236,'[1]DHG 2024-25'!$B$2:$J$265,9,FALSE)</f>
        <v>8</v>
      </c>
      <c r="R236" s="11">
        <f>VLOOKUP(B236,'[1]DHG 2024-25'!$B$2:$K$265,10,FALSE)</f>
        <v>144</v>
      </c>
      <c r="S236" s="11">
        <f>VLOOKUP(B236,'[1]DHG 2024-25'!$B$2:$AV$265,47,FALSE)</f>
        <v>287.69</v>
      </c>
      <c r="T236" s="11">
        <f>VLOOKUP(B236,'[1]DHG 2024-25'!$B$2:$AW$265,48,FALSE)</f>
        <v>87.31</v>
      </c>
      <c r="U236" s="11">
        <f>VLOOKUP(B236,'[1]DHG 2024-25'!$B$2:$AX$265,49,FALSE)</f>
        <v>4</v>
      </c>
      <c r="V236" s="11">
        <f>VLOOKUP(B236,'[1]DHG 2024-25'!$B$2:$AL$265,37,FALSE)</f>
        <v>0</v>
      </c>
      <c r="W236" s="33">
        <f>VLOOKUP(B236,'[1]DHG 2024-25'!$B$2:$AY$265,50,FALSE)</f>
        <v>379</v>
      </c>
      <c r="X236" s="39">
        <f t="shared" si="11"/>
        <v>0</v>
      </c>
      <c r="Z236" s="41">
        <f t="shared" si="10"/>
        <v>2.5</v>
      </c>
    </row>
    <row r="237" spans="1:26" ht="20.149999999999999" customHeight="1" x14ac:dyDescent="0.4">
      <c r="A237" s="21">
        <v>94</v>
      </c>
      <c r="B237" s="1" t="s">
        <v>354</v>
      </c>
      <c r="C237" s="1" t="s">
        <v>81</v>
      </c>
      <c r="D237" s="76" t="s">
        <v>355</v>
      </c>
      <c r="E237" s="86" t="s">
        <v>356</v>
      </c>
      <c r="F237" s="11">
        <f>VLOOKUP(B237,'[2]DHG 2023-24'!$B$2:$J$265,9,FALSE)</f>
        <v>28</v>
      </c>
      <c r="G237" s="11">
        <f>VLOOKUP(B237,'[2]DHG 2023-24'!$B$2:$K$265,10,FALSE)</f>
        <v>596</v>
      </c>
      <c r="H237" s="11">
        <f>VLOOKUP(B237,'[2]DHG 2023-24'!$B$2:$AV$265,47,FALSE)</f>
        <v>1040.47</v>
      </c>
      <c r="I237" s="11">
        <f>VLOOKUP(B237,'[2]DHG 2023-24'!$B$2:$AW$265,48,FALSE)</f>
        <v>142.02000000000001</v>
      </c>
      <c r="J237" s="11">
        <f>VLOOKUP(B237,'[2]DHG 2023-24'!$B$2:$CO$265,49,FALSE)</f>
        <v>17</v>
      </c>
      <c r="K237" s="11">
        <f>VLOOKUP(B237,'[2]DHG 2023-24'!$B$2:$AK$265,36,FALSE)</f>
        <v>6</v>
      </c>
      <c r="L237" s="12">
        <f>VLOOKUP(B237,'[2]DHG 2023-24'!$B$2:$AY$265,50,FALSE)</f>
        <v>1199.49</v>
      </c>
      <c r="M237" s="11">
        <f>VLOOKUP(B237,'[2]DHG 2023-24'!$B$2:$CM$265,90,FALSE)</f>
        <v>1042</v>
      </c>
      <c r="N237" s="11">
        <f>VLOOKUP(B237,'[2]DHG 2023-24'!$B$2:$CN$265,91,FALSE)</f>
        <v>147.49</v>
      </c>
      <c r="O237" s="11">
        <f>VLOOKUP(B237,'[2]DHG 2023-24'!$B$2:$CO$265,92,FALSE)</f>
        <v>17</v>
      </c>
      <c r="P237" s="11">
        <f>VLOOKUP(B237,'[2]DHG 2023-24'!$B$2:$CP$265,93,FALSE)</f>
        <v>1206.49</v>
      </c>
      <c r="Q237" s="11">
        <f>VLOOKUP(B237,'[1]DHG 2024-25'!$B$2:$J$265,9,FALSE)</f>
        <v>27</v>
      </c>
      <c r="R237" s="11">
        <f>VLOOKUP(B237,'[1]DHG 2024-25'!$B$2:$K$265,10,FALSE)</f>
        <v>584</v>
      </c>
      <c r="S237" s="11">
        <f>VLOOKUP(B237,'[1]DHG 2024-25'!$B$2:$AV$265,47,FALSE)</f>
        <v>1035.8400000000001</v>
      </c>
      <c r="T237" s="11">
        <f>VLOOKUP(B237,'[1]DHG 2024-25'!$B$2:$AW$265,48,FALSE)</f>
        <v>128.01</v>
      </c>
      <c r="U237" s="11">
        <f>VLOOKUP(B237,'[1]DHG 2024-25'!$B$2:$AX$265,49,FALSE)</f>
        <v>17</v>
      </c>
      <c r="V237" s="11">
        <f>VLOOKUP(B237,'[1]DHG 2024-25'!$B$2:$AL$265,37,FALSE)</f>
        <v>6</v>
      </c>
      <c r="W237" s="33">
        <f>VLOOKUP(B237,'[1]DHG 2024-25'!$B$2:$AY$265,50,FALSE)</f>
        <v>1180.8500000000001</v>
      </c>
      <c r="X237" s="39">
        <f t="shared" si="11"/>
        <v>-18.639999999999873</v>
      </c>
      <c r="Z237" s="41">
        <f t="shared" si="10"/>
        <v>-25.639999999999873</v>
      </c>
    </row>
    <row r="238" spans="1:26" ht="20.149999999999999" customHeight="1" x14ac:dyDescent="0.4">
      <c r="A238" s="21">
        <v>94</v>
      </c>
      <c r="B238" s="1" t="s">
        <v>357</v>
      </c>
      <c r="C238" s="1" t="s">
        <v>59</v>
      </c>
      <c r="D238" s="76" t="s">
        <v>358</v>
      </c>
      <c r="E238" s="86" t="s">
        <v>356</v>
      </c>
      <c r="F238" s="11">
        <f>VLOOKUP(B238,'[2]DHG 2023-24'!$B$2:$J$265,9,FALSE)</f>
        <v>3</v>
      </c>
      <c r="G238" s="11">
        <f>VLOOKUP(B238,'[2]DHG 2023-24'!$B$2:$K$265,10,FALSE)</f>
        <v>48</v>
      </c>
      <c r="H238" s="11">
        <f>VLOOKUP(B238,'[2]DHG 2023-24'!$B$2:$AV$265,47,FALSE)</f>
        <v>100.52</v>
      </c>
      <c r="I238" s="11">
        <f>VLOOKUP(B238,'[2]DHG 2023-24'!$B$2:$AW$265,48,FALSE)</f>
        <v>22.48</v>
      </c>
      <c r="J238" s="11">
        <f>VLOOKUP(B238,'[2]DHG 2023-24'!$B$2:$CO$265,49,FALSE)</f>
        <v>2</v>
      </c>
      <c r="K238" s="11">
        <f>VLOOKUP(B238,'[2]DHG 2023-24'!$B$2:$AK$265,36,FALSE)</f>
        <v>0</v>
      </c>
      <c r="L238" s="12">
        <f>VLOOKUP(B238,'[2]DHG 2023-24'!$B$2:$AY$265,50,FALSE)</f>
        <v>125</v>
      </c>
      <c r="M238" s="11">
        <f>VLOOKUP(B238,'[2]DHG 2023-24'!$B$2:$CM$265,90,FALSE)</f>
        <v>101</v>
      </c>
      <c r="N238" s="11">
        <f>VLOOKUP(B238,'[2]DHG 2023-24'!$B$2:$CN$265,91,FALSE)</f>
        <v>23</v>
      </c>
      <c r="O238" s="11">
        <f>VLOOKUP(B238,'[2]DHG 2023-24'!$B$2:$CO$265,92,FALSE)</f>
        <v>2</v>
      </c>
      <c r="P238" s="11">
        <f>VLOOKUP(B238,'[2]DHG 2023-24'!$B$2:$CP$265,93,FALSE)</f>
        <v>126</v>
      </c>
      <c r="Q238" s="11">
        <f>VLOOKUP(B238,'[1]DHG 2024-25'!$B$2:$J$265,9,FALSE)</f>
        <v>3</v>
      </c>
      <c r="R238" s="11">
        <f>VLOOKUP(B238,'[1]DHG 2024-25'!$B$2:$K$265,10,FALSE)</f>
        <v>48</v>
      </c>
      <c r="S238" s="11">
        <f>VLOOKUP(B238,'[1]DHG 2024-25'!$B$2:$AV$265,47,FALSE)</f>
        <v>97.64</v>
      </c>
      <c r="T238" s="11">
        <f>VLOOKUP(B238,'[1]DHG 2024-25'!$B$2:$AW$265,48,FALSE)</f>
        <v>25.36</v>
      </c>
      <c r="U238" s="11">
        <f>VLOOKUP(B238,'[1]DHG 2024-25'!$B$2:$AX$265,49,FALSE)</f>
        <v>2</v>
      </c>
      <c r="V238" s="11">
        <f>VLOOKUP(B238,'[1]DHG 2024-25'!$B$2:$AL$265,37,FALSE)</f>
        <v>0</v>
      </c>
      <c r="W238" s="33">
        <f>VLOOKUP(B238,'[1]DHG 2024-25'!$B$2:$AY$265,50,FALSE)</f>
        <v>125</v>
      </c>
      <c r="X238" s="39">
        <f t="shared" si="11"/>
        <v>0</v>
      </c>
      <c r="Z238" s="41">
        <f t="shared" si="10"/>
        <v>-1</v>
      </c>
    </row>
    <row r="239" spans="1:26" ht="20.149999999999999" customHeight="1" x14ac:dyDescent="0.4">
      <c r="A239" s="21">
        <v>94</v>
      </c>
      <c r="B239" s="1" t="s">
        <v>339</v>
      </c>
      <c r="C239" s="1" t="s">
        <v>30</v>
      </c>
      <c r="D239" s="76" t="s">
        <v>340</v>
      </c>
      <c r="E239" s="86" t="s">
        <v>338</v>
      </c>
      <c r="F239" s="11">
        <f>VLOOKUP(B239,'[2]DHG 2023-24'!$B$2:$J$265,9,FALSE)</f>
        <v>37</v>
      </c>
      <c r="G239" s="11">
        <f>VLOOKUP(B239,'[2]DHG 2023-24'!$B$2:$K$265,10,FALSE)</f>
        <v>1208</v>
      </c>
      <c r="H239" s="11">
        <f>VLOOKUP(B239,'[2]DHG 2023-24'!$B$2:$AV$265,47,FALSE)</f>
        <v>1315.93</v>
      </c>
      <c r="I239" s="11">
        <f>VLOOKUP(B239,'[2]DHG 2023-24'!$B$2:$AW$265,48,FALSE)</f>
        <v>247.7</v>
      </c>
      <c r="J239" s="11">
        <f>VLOOKUP(B239,'[2]DHG 2023-24'!$B$2:$CO$265,49,FALSE)</f>
        <v>14</v>
      </c>
      <c r="K239" s="11">
        <f>VLOOKUP(B239,'[2]DHG 2023-24'!$B$2:$AK$265,36,FALSE)</f>
        <v>0</v>
      </c>
      <c r="L239" s="12">
        <f>VLOOKUP(B239,'[2]DHG 2023-24'!$B$2:$AY$265,50,FALSE)</f>
        <v>1577.63</v>
      </c>
      <c r="M239" s="11">
        <f>VLOOKUP(B239,'[2]DHG 2023-24'!$B$2:$CM$265,90,FALSE)</f>
        <v>1325.7</v>
      </c>
      <c r="N239" s="11">
        <f>VLOOKUP(B239,'[2]DHG 2023-24'!$B$2:$CN$265,91,FALSE)</f>
        <v>252.89999999999998</v>
      </c>
      <c r="O239" s="11">
        <f>VLOOKUP(B239,'[2]DHG 2023-24'!$B$2:$CO$265,92,FALSE)</f>
        <v>14</v>
      </c>
      <c r="P239" s="11">
        <f>VLOOKUP(B239,'[2]DHG 2023-24'!$B$2:$CP$265,93,FALSE)</f>
        <v>1592.6000000000001</v>
      </c>
      <c r="Q239" s="11">
        <f>VLOOKUP(B239,'[1]DHG 2024-25'!$B$2:$J$265,9,FALSE)</f>
        <v>38</v>
      </c>
      <c r="R239" s="11">
        <f>VLOOKUP(B239,'[1]DHG 2024-25'!$B$2:$K$265,10,FALSE)</f>
        <v>1215</v>
      </c>
      <c r="S239" s="11">
        <f>VLOOKUP(B239,'[1]DHG 2024-25'!$B$2:$AV$265,47,FALSE)</f>
        <v>1358.9</v>
      </c>
      <c r="T239" s="11">
        <f>VLOOKUP(B239,'[1]DHG 2024-25'!$B$2:$AW$265,48,FALSE)</f>
        <v>238.21</v>
      </c>
      <c r="U239" s="11">
        <f>VLOOKUP(B239,'[1]DHG 2024-25'!$B$2:$AX$265,49,FALSE)</f>
        <v>14</v>
      </c>
      <c r="V239" s="11">
        <f>VLOOKUP(B239,'[1]DHG 2024-25'!$B$2:$AL$265,37,FALSE)</f>
        <v>0</v>
      </c>
      <c r="W239" s="33">
        <f>VLOOKUP(B239,'[1]DHG 2024-25'!$B$2:$AY$265,50,FALSE)</f>
        <v>1611.1100000000001</v>
      </c>
      <c r="X239" s="39">
        <f t="shared" si="11"/>
        <v>33.480000000000018</v>
      </c>
      <c r="Z239" s="41">
        <f t="shared" si="10"/>
        <v>18.509999999999991</v>
      </c>
    </row>
    <row r="240" spans="1:26" ht="20.149999999999999" customHeight="1" x14ac:dyDescent="0.4">
      <c r="A240" s="21">
        <v>94</v>
      </c>
      <c r="B240" s="1" t="s">
        <v>336</v>
      </c>
      <c r="C240" s="1" t="s">
        <v>30</v>
      </c>
      <c r="D240" s="76" t="s">
        <v>337</v>
      </c>
      <c r="E240" s="86" t="s">
        <v>338</v>
      </c>
      <c r="F240" s="11">
        <f>VLOOKUP(B240,'[2]DHG 2023-24'!$B$2:$J$265,9,FALSE)</f>
        <v>64</v>
      </c>
      <c r="G240" s="11">
        <f>VLOOKUP(B240,'[2]DHG 2023-24'!$B$2:$K$265,10,FALSE)</f>
        <v>2421</v>
      </c>
      <c r="H240" s="11">
        <f>VLOOKUP(B240,'[2]DHG 2023-24'!$B$2:$AV$265,47,FALSE)</f>
        <v>2166.6800000000003</v>
      </c>
      <c r="I240" s="11">
        <f>VLOOKUP(B240,'[2]DHG 2023-24'!$B$2:$AW$265,48,FALSE)</f>
        <v>517.37</v>
      </c>
      <c r="J240" s="11">
        <f>VLOOKUP(B240,'[2]DHG 2023-24'!$B$2:$CO$265,49,FALSE)</f>
        <v>26</v>
      </c>
      <c r="K240" s="11">
        <f>VLOOKUP(B240,'[2]DHG 2023-24'!$B$2:$AK$265,36,FALSE)</f>
        <v>0</v>
      </c>
      <c r="L240" s="12">
        <f>VLOOKUP(B240,'[2]DHG 2023-24'!$B$2:$AY$265,50,FALSE)</f>
        <v>2710.05</v>
      </c>
      <c r="M240" s="11">
        <f>VLOOKUP(B240,'[2]DHG 2023-24'!$B$2:$CM$265,90,FALSE)</f>
        <v>2173.4</v>
      </c>
      <c r="N240" s="11">
        <f>VLOOKUP(B240,'[2]DHG 2023-24'!$B$2:$CN$265,91,FALSE)</f>
        <v>542.15</v>
      </c>
      <c r="O240" s="11">
        <f>VLOOKUP(B240,'[2]DHG 2023-24'!$B$2:$CO$265,92,FALSE)</f>
        <v>26.5</v>
      </c>
      <c r="P240" s="11">
        <f>VLOOKUP(B240,'[2]DHG 2023-24'!$B$2:$CP$265,93,FALSE)</f>
        <v>2742.05</v>
      </c>
      <c r="Q240" s="11">
        <f>VLOOKUP(B240,'[1]DHG 2024-25'!$B$2:$J$265,9,FALSE)</f>
        <v>64</v>
      </c>
      <c r="R240" s="11">
        <f>VLOOKUP(B240,'[1]DHG 2024-25'!$B$2:$K$265,10,FALSE)</f>
        <v>2421</v>
      </c>
      <c r="S240" s="11">
        <f>VLOOKUP(B240,'[1]DHG 2024-25'!$B$2:$AV$265,47,FALSE)</f>
        <v>2167.29</v>
      </c>
      <c r="T240" s="11">
        <f>VLOOKUP(B240,'[1]DHG 2024-25'!$B$2:$AW$265,48,FALSE)</f>
        <v>517.69000000000005</v>
      </c>
      <c r="U240" s="11">
        <f>VLOOKUP(B240,'[1]DHG 2024-25'!$B$2:$AX$265,49,FALSE)</f>
        <v>26</v>
      </c>
      <c r="V240" s="11">
        <f>VLOOKUP(B240,'[1]DHG 2024-25'!$B$2:$AL$265,37,FALSE)</f>
        <v>0</v>
      </c>
      <c r="W240" s="33">
        <f>VLOOKUP(B240,'[1]DHG 2024-25'!$B$2:$AY$265,50,FALSE)</f>
        <v>2710.98</v>
      </c>
      <c r="X240" s="39">
        <f t="shared" si="11"/>
        <v>0.92999999999983629</v>
      </c>
      <c r="Z240" s="41">
        <f t="shared" si="10"/>
        <v>-31.070000000000164</v>
      </c>
    </row>
    <row r="241" spans="1:26" ht="20.149999999999999" customHeight="1" x14ac:dyDescent="0.4">
      <c r="A241" s="21">
        <v>94</v>
      </c>
      <c r="B241" s="1" t="s">
        <v>359</v>
      </c>
      <c r="C241" s="1" t="s">
        <v>81</v>
      </c>
      <c r="D241" s="76" t="s">
        <v>360</v>
      </c>
      <c r="E241" s="86" t="s">
        <v>338</v>
      </c>
      <c r="F241" s="11">
        <f>VLOOKUP(B241,'[2]DHG 2023-24'!$B$2:$J$265,9,FALSE)</f>
        <v>17</v>
      </c>
      <c r="G241" s="11">
        <f>VLOOKUP(B241,'[2]DHG 2023-24'!$B$2:$K$265,10,FALSE)</f>
        <v>348</v>
      </c>
      <c r="H241" s="11">
        <f>VLOOKUP(B241,'[2]DHG 2023-24'!$B$2:$AV$265,47,FALSE)</f>
        <v>634.43999999999994</v>
      </c>
      <c r="I241" s="11">
        <f>VLOOKUP(B241,'[2]DHG 2023-24'!$B$2:$AW$265,48,FALSE)</f>
        <v>108.86</v>
      </c>
      <c r="J241" s="11">
        <f>VLOOKUP(B241,'[2]DHG 2023-24'!$B$2:$CO$265,49,FALSE)</f>
        <v>11</v>
      </c>
      <c r="K241" s="11">
        <f>VLOOKUP(B241,'[2]DHG 2023-24'!$B$2:$AK$265,36,FALSE)</f>
        <v>0</v>
      </c>
      <c r="L241" s="12">
        <f>VLOOKUP(B241,'[2]DHG 2023-24'!$B$2:$AY$265,50,FALSE)</f>
        <v>754.3</v>
      </c>
      <c r="M241" s="11">
        <f>VLOOKUP(B241,'[2]DHG 2023-24'!$B$2:$CM$265,90,FALSE)</f>
        <v>654.09999999999991</v>
      </c>
      <c r="N241" s="11">
        <f>VLOOKUP(B241,'[2]DHG 2023-24'!$B$2:$CN$265,91,FALSE)</f>
        <v>89.2</v>
      </c>
      <c r="O241" s="11">
        <f>VLOOKUP(B241,'[2]DHG 2023-24'!$B$2:$CO$265,92,FALSE)</f>
        <v>11</v>
      </c>
      <c r="P241" s="11">
        <f>VLOOKUP(B241,'[2]DHG 2023-24'!$B$2:$CP$265,93,FALSE)</f>
        <v>754.3</v>
      </c>
      <c r="Q241" s="11">
        <f>VLOOKUP(B241,'[1]DHG 2024-25'!$B$2:$J$265,9,FALSE)</f>
        <v>17</v>
      </c>
      <c r="R241" s="11">
        <f>VLOOKUP(B241,'[1]DHG 2024-25'!$B$2:$K$265,10,FALSE)</f>
        <v>357</v>
      </c>
      <c r="S241" s="11">
        <f>VLOOKUP(B241,'[1]DHG 2024-25'!$B$2:$AV$265,47,FALSE)</f>
        <v>650.20000000000005</v>
      </c>
      <c r="T241" s="11">
        <f>VLOOKUP(B241,'[1]DHG 2024-25'!$B$2:$AW$265,48,FALSE)</f>
        <v>107.19</v>
      </c>
      <c r="U241" s="11">
        <f>VLOOKUP(B241,'[1]DHG 2024-25'!$B$2:$AX$265,49,FALSE)</f>
        <v>11</v>
      </c>
      <c r="V241" s="11">
        <f>VLOOKUP(B241,'[1]DHG 2024-25'!$B$2:$AL$265,37,FALSE)</f>
        <v>0</v>
      </c>
      <c r="W241" s="33">
        <f>VLOOKUP(B241,'[1]DHG 2024-25'!$B$2:$AY$265,50,FALSE)</f>
        <v>768.3900000000001</v>
      </c>
      <c r="X241" s="39">
        <f t="shared" si="11"/>
        <v>14.090000000000146</v>
      </c>
      <c r="Z241" s="41">
        <f t="shared" si="10"/>
        <v>14.090000000000146</v>
      </c>
    </row>
    <row r="242" spans="1:26" ht="20.149999999999999" customHeight="1" x14ac:dyDescent="0.4">
      <c r="A242" s="21">
        <v>94</v>
      </c>
      <c r="B242" s="1" t="s">
        <v>341</v>
      </c>
      <c r="C242" s="1" t="s">
        <v>49</v>
      </c>
      <c r="D242" s="76" t="s">
        <v>342</v>
      </c>
      <c r="E242" s="86" t="s">
        <v>338</v>
      </c>
      <c r="F242" s="11">
        <f>VLOOKUP(B242,'[2]DHG 2023-24'!$B$2:$J$265,9,FALSE)</f>
        <v>25</v>
      </c>
      <c r="G242" s="11">
        <f>VLOOKUP(B242,'[2]DHG 2023-24'!$B$2:$K$265,10,FALSE)</f>
        <v>826</v>
      </c>
      <c r="H242" s="11">
        <f>VLOOKUP(B242,'[2]DHG 2023-24'!$B$2:$AV$265,47,FALSE)</f>
        <v>894.16</v>
      </c>
      <c r="I242" s="11">
        <f>VLOOKUP(B242,'[2]DHG 2023-24'!$B$2:$AW$265,48,FALSE)</f>
        <v>119.4</v>
      </c>
      <c r="J242" s="11">
        <f>VLOOKUP(B242,'[2]DHG 2023-24'!$B$2:$CO$265,49,FALSE)</f>
        <v>13</v>
      </c>
      <c r="K242" s="11">
        <f>VLOOKUP(B242,'[2]DHG 2023-24'!$B$2:$AK$265,36,FALSE)</f>
        <v>0</v>
      </c>
      <c r="L242" s="12">
        <f>VLOOKUP(B242,'[2]DHG 2023-24'!$B$2:$AY$265,50,FALSE)</f>
        <v>1026.56</v>
      </c>
      <c r="M242" s="11">
        <f>VLOOKUP(B242,'[2]DHG 2023-24'!$B$2:$CM$265,90,FALSE)</f>
        <v>922.19999999999993</v>
      </c>
      <c r="N242" s="11">
        <f>VLOOKUP(B242,'[2]DHG 2023-24'!$B$2:$CN$265,91,FALSE)</f>
        <v>102.65</v>
      </c>
      <c r="O242" s="11">
        <f>VLOOKUP(B242,'[2]DHG 2023-24'!$B$2:$CO$265,92,FALSE)</f>
        <v>13</v>
      </c>
      <c r="P242" s="11">
        <f>VLOOKUP(B242,'[2]DHG 2023-24'!$B$2:$CP$265,93,FALSE)</f>
        <v>1037.8499999999999</v>
      </c>
      <c r="Q242" s="11">
        <f>VLOOKUP(B242,'[1]DHG 2024-25'!$B$2:$J$265,9,FALSE)</f>
        <v>25</v>
      </c>
      <c r="R242" s="11">
        <f>VLOOKUP(B242,'[1]DHG 2024-25'!$B$2:$K$265,10,FALSE)</f>
        <v>852</v>
      </c>
      <c r="S242" s="11">
        <f>VLOOKUP(B242,'[1]DHG 2024-25'!$B$2:$AV$265,47,FALSE)</f>
        <v>899.11</v>
      </c>
      <c r="T242" s="11">
        <f>VLOOKUP(B242,'[1]DHG 2024-25'!$B$2:$AW$265,48,FALSE)</f>
        <v>106.8</v>
      </c>
      <c r="U242" s="11">
        <f>VLOOKUP(B242,'[1]DHG 2024-25'!$B$2:$AX$265,49,FALSE)</f>
        <v>13</v>
      </c>
      <c r="V242" s="11">
        <f>VLOOKUP(B242,'[1]DHG 2024-25'!$B$2:$AL$265,37,FALSE)</f>
        <v>0</v>
      </c>
      <c r="W242" s="33">
        <f>VLOOKUP(B242,'[1]DHG 2024-25'!$B$2:$AY$265,50,FALSE)</f>
        <v>1018.91</v>
      </c>
      <c r="X242" s="39">
        <f t="shared" si="11"/>
        <v>-7.6499999999999773</v>
      </c>
      <c r="Z242" s="41">
        <f t="shared" si="10"/>
        <v>-18.939999999999941</v>
      </c>
    </row>
    <row r="243" spans="1:26" ht="20.149999999999999" customHeight="1" x14ac:dyDescent="0.4">
      <c r="A243" s="21">
        <v>94</v>
      </c>
      <c r="B243" s="1" t="s">
        <v>367</v>
      </c>
      <c r="C243" s="1" t="s">
        <v>23</v>
      </c>
      <c r="D243" s="76" t="s">
        <v>368</v>
      </c>
      <c r="E243" s="86" t="s">
        <v>338</v>
      </c>
      <c r="F243" s="11">
        <f>VLOOKUP(B243,'[2]DHG 2023-24'!$B$2:$J$265,9,FALSE)</f>
        <v>27</v>
      </c>
      <c r="G243" s="11">
        <f>VLOOKUP(B243,'[2]DHG 2023-24'!$B$2:$K$265,10,FALSE)</f>
        <v>701</v>
      </c>
      <c r="H243" s="11">
        <f>VLOOKUP(B243,'[2]DHG 2023-24'!$B$2:$AV$265,47,FALSE)</f>
        <v>1080.9700000000003</v>
      </c>
      <c r="I243" s="11">
        <f>VLOOKUP(B243,'[2]DHG 2023-24'!$B$2:$AW$265,48,FALSE)</f>
        <v>213.37</v>
      </c>
      <c r="J243" s="11">
        <f>VLOOKUP(B243,'[2]DHG 2023-24'!$B$2:$CO$265,49,FALSE)</f>
        <v>12</v>
      </c>
      <c r="K243" s="11">
        <f>VLOOKUP(B243,'[2]DHG 2023-24'!$B$2:$AK$265,36,FALSE)</f>
        <v>0</v>
      </c>
      <c r="L243" s="12">
        <f>VLOOKUP(B243,'[2]DHG 2023-24'!$B$2:$AY$265,50,FALSE)</f>
        <v>1306.3400000000001</v>
      </c>
      <c r="M243" s="11">
        <f>VLOOKUP(B243,'[2]DHG 2023-24'!$B$2:$CM$265,90,FALSE)</f>
        <v>1070.1000000000004</v>
      </c>
      <c r="N243" s="11">
        <f>VLOOKUP(B243,'[2]DHG 2023-24'!$B$2:$CN$265,91,FALSE)</f>
        <v>224.24</v>
      </c>
      <c r="O243" s="11">
        <f>VLOOKUP(B243,'[2]DHG 2023-24'!$B$2:$CO$265,92,FALSE)</f>
        <v>16</v>
      </c>
      <c r="P243" s="11">
        <f>VLOOKUP(B243,'[2]DHG 2023-24'!$B$2:$CP$265,93,FALSE)</f>
        <v>1310.3400000000001</v>
      </c>
      <c r="Q243" s="11">
        <f>VLOOKUP(B243,'[1]DHG 2024-25'!$B$2:$J$265,9,FALSE)</f>
        <v>27</v>
      </c>
      <c r="R243" s="11">
        <f>VLOOKUP(B243,'[1]DHG 2024-25'!$B$2:$K$265,10,FALSE)</f>
        <v>707</v>
      </c>
      <c r="S243" s="11">
        <f>VLOOKUP(B243,'[1]DHG 2024-25'!$B$2:$AV$265,47,FALSE)</f>
        <v>1079.25</v>
      </c>
      <c r="T243" s="11">
        <f>VLOOKUP(B243,'[1]DHG 2024-25'!$B$2:$AW$265,48,FALSE)</f>
        <v>218.55</v>
      </c>
      <c r="U243" s="11">
        <f>VLOOKUP(B243,'[1]DHG 2024-25'!$B$2:$AX$265,49,FALSE)</f>
        <v>12</v>
      </c>
      <c r="V243" s="11">
        <f>VLOOKUP(B243,'[1]DHG 2024-25'!$B$2:$AL$265,37,FALSE)</f>
        <v>0</v>
      </c>
      <c r="W243" s="33">
        <f>VLOOKUP(B243,'[1]DHG 2024-25'!$B$2:$AY$265,50,FALSE)</f>
        <v>1309.8</v>
      </c>
      <c r="X243" s="39">
        <f t="shared" si="11"/>
        <v>3.459999999999809</v>
      </c>
      <c r="Z243" s="41">
        <f t="shared" si="10"/>
        <v>-0.54000000000019099</v>
      </c>
    </row>
    <row r="244" spans="1:26" ht="20.149999999999999" customHeight="1" x14ac:dyDescent="0.4">
      <c r="A244" s="21">
        <v>94</v>
      </c>
      <c r="B244" s="1" t="s">
        <v>343</v>
      </c>
      <c r="C244" s="1" t="s">
        <v>27</v>
      </c>
      <c r="D244" s="76" t="s">
        <v>344</v>
      </c>
      <c r="E244" s="86" t="s">
        <v>338</v>
      </c>
      <c r="F244" s="11">
        <f>VLOOKUP(B244,'[2]DHG 2023-24'!$B$2:$J$265,9,FALSE)</f>
        <v>6</v>
      </c>
      <c r="G244" s="11">
        <f>VLOOKUP(B244,'[2]DHG 2023-24'!$B$2:$K$265,10,FALSE)</f>
        <v>144</v>
      </c>
      <c r="H244" s="11">
        <f>VLOOKUP(B244,'[2]DHG 2023-24'!$B$2:$AV$265,47,FALSE)</f>
        <v>236.13</v>
      </c>
      <c r="I244" s="11">
        <f>VLOOKUP(B244,'[2]DHG 2023-24'!$B$2:$AW$265,48,FALSE)</f>
        <v>38.75</v>
      </c>
      <c r="J244" s="11">
        <f>VLOOKUP(B244,'[2]DHG 2023-24'!$B$2:$CO$265,49,FALSE)</f>
        <v>1</v>
      </c>
      <c r="K244" s="11">
        <f>VLOOKUP(B244,'[2]DHG 2023-24'!$B$2:$AK$265,36,FALSE)</f>
        <v>0</v>
      </c>
      <c r="L244" s="12">
        <f>VLOOKUP(B244,'[2]DHG 2023-24'!$B$2:$AY$265,50,FALSE)</f>
        <v>275.88</v>
      </c>
      <c r="M244" s="11">
        <f>VLOOKUP(B244,'[2]DHG 2023-24'!$B$2:$CM$265,90,FALSE)</f>
        <v>219.5</v>
      </c>
      <c r="N244" s="11">
        <f>VLOOKUP(B244,'[2]DHG 2023-24'!$B$2:$CN$265,91,FALSE)</f>
        <v>55.379999999999995</v>
      </c>
      <c r="O244" s="11">
        <f>VLOOKUP(B244,'[2]DHG 2023-24'!$B$2:$CO$265,92,FALSE)</f>
        <v>1</v>
      </c>
      <c r="P244" s="11">
        <f>VLOOKUP(B244,'[2]DHG 2023-24'!$B$2:$CP$265,93,FALSE)</f>
        <v>275.88</v>
      </c>
      <c r="Q244" s="11">
        <f>VLOOKUP(B244,'[1]DHG 2024-25'!$B$2:$J$265,9,FALSE)</f>
        <v>6</v>
      </c>
      <c r="R244" s="11">
        <f>VLOOKUP(B244,'[1]DHG 2024-25'!$B$2:$K$265,10,FALSE)</f>
        <v>150</v>
      </c>
      <c r="S244" s="11">
        <f>VLOOKUP(B244,'[1]DHG 2024-25'!$B$2:$AV$265,47,FALSE)</f>
        <v>250.47</v>
      </c>
      <c r="T244" s="11">
        <f>VLOOKUP(B244,'[1]DHG 2024-25'!$B$2:$AW$265,48,FALSE)</f>
        <v>29.84</v>
      </c>
      <c r="U244" s="11">
        <f>VLOOKUP(B244,'[1]DHG 2024-25'!$B$2:$AX$265,49,FALSE)</f>
        <v>1</v>
      </c>
      <c r="V244" s="11">
        <f>VLOOKUP(B244,'[1]DHG 2024-25'!$B$2:$AL$265,37,FALSE)</f>
        <v>0</v>
      </c>
      <c r="W244" s="33">
        <f>VLOOKUP(B244,'[1]DHG 2024-25'!$B$2:$AY$265,50,FALSE)</f>
        <v>281.31</v>
      </c>
      <c r="X244" s="39">
        <f t="shared" si="11"/>
        <v>5.4300000000000068</v>
      </c>
      <c r="Z244" s="41">
        <f t="shared" si="10"/>
        <v>5.4300000000000068</v>
      </c>
    </row>
    <row r="245" spans="1:26" ht="20.149999999999999" customHeight="1" x14ac:dyDescent="0.4">
      <c r="A245" s="21">
        <v>94</v>
      </c>
      <c r="B245" s="1" t="s">
        <v>369</v>
      </c>
      <c r="C245" s="1" t="s">
        <v>27</v>
      </c>
      <c r="D245" s="76" t="s">
        <v>370</v>
      </c>
      <c r="E245" s="86" t="s">
        <v>338</v>
      </c>
      <c r="F245" s="11">
        <f>VLOOKUP(B245,'[2]DHG 2023-24'!$B$2:$J$265,9,FALSE)</f>
        <v>11</v>
      </c>
      <c r="G245" s="11">
        <f>VLOOKUP(B245,'[2]DHG 2023-24'!$B$2:$K$265,10,FALSE)</f>
        <v>228</v>
      </c>
      <c r="H245" s="11">
        <f>VLOOKUP(B245,'[2]DHG 2023-24'!$B$2:$AV$265,47,FALSE)</f>
        <v>370.44999999999993</v>
      </c>
      <c r="I245" s="11">
        <f>VLOOKUP(B245,'[2]DHG 2023-24'!$B$2:$AW$265,48,FALSE)</f>
        <v>53.26</v>
      </c>
      <c r="J245" s="11">
        <f>VLOOKUP(B245,'[2]DHG 2023-24'!$B$2:$CO$265,49,FALSE)</f>
        <v>10</v>
      </c>
      <c r="K245" s="11">
        <f>VLOOKUP(B245,'[2]DHG 2023-24'!$B$2:$AK$265,36,FALSE)</f>
        <v>0</v>
      </c>
      <c r="L245" s="12">
        <f>VLOOKUP(B245,'[2]DHG 2023-24'!$B$2:$AY$265,50,FALSE)</f>
        <v>433.70999999999992</v>
      </c>
      <c r="M245" s="11">
        <f>VLOOKUP(B245,'[2]DHG 2023-24'!$B$2:$CM$265,90,FALSE)</f>
        <v>379.99999999999994</v>
      </c>
      <c r="N245" s="11">
        <f>VLOOKUP(B245,'[2]DHG 2023-24'!$B$2:$CN$265,91,FALSE)</f>
        <v>58.71</v>
      </c>
      <c r="O245" s="11">
        <f>VLOOKUP(B245,'[2]DHG 2023-24'!$B$2:$CO$265,92,FALSE)</f>
        <v>10</v>
      </c>
      <c r="P245" s="11">
        <f>VLOOKUP(B245,'[2]DHG 2023-24'!$B$2:$CP$265,93,FALSE)</f>
        <v>448.70999999999992</v>
      </c>
      <c r="Q245" s="11">
        <f>VLOOKUP(B245,'[1]DHG 2024-25'!$B$2:$J$265,9,FALSE)</f>
        <v>11</v>
      </c>
      <c r="R245" s="11">
        <f>VLOOKUP(B245,'[1]DHG 2024-25'!$B$2:$K$265,10,FALSE)</f>
        <v>234</v>
      </c>
      <c r="S245" s="11">
        <f>VLOOKUP(B245,'[1]DHG 2024-25'!$B$2:$AV$265,47,FALSE)</f>
        <v>408.58000000000004</v>
      </c>
      <c r="T245" s="11">
        <f>VLOOKUP(B245,'[1]DHG 2024-25'!$B$2:$AW$265,48,FALSE)</f>
        <v>49.41</v>
      </c>
      <c r="U245" s="11">
        <f>VLOOKUP(B245,'[1]DHG 2024-25'!$B$2:$AX$265,49,FALSE)</f>
        <v>10</v>
      </c>
      <c r="V245" s="11">
        <f>VLOOKUP(B245,'[1]DHG 2024-25'!$B$2:$AL$265,37,FALSE)</f>
        <v>0</v>
      </c>
      <c r="W245" s="33">
        <f>VLOOKUP(B245,'[1]DHG 2024-25'!$B$2:$AY$265,50,FALSE)</f>
        <v>467.99</v>
      </c>
      <c r="X245" s="39">
        <f t="shared" si="11"/>
        <v>34.280000000000086</v>
      </c>
      <c r="Z245" s="41">
        <f t="shared" si="10"/>
        <v>19.280000000000086</v>
      </c>
    </row>
    <row r="246" spans="1:26" ht="20.149999999999999" customHeight="1" x14ac:dyDescent="0.4">
      <c r="A246" s="21">
        <v>94</v>
      </c>
      <c r="B246" s="1" t="s">
        <v>272</v>
      </c>
      <c r="C246" s="1" t="s">
        <v>11</v>
      </c>
      <c r="D246" s="76" t="s">
        <v>273</v>
      </c>
      <c r="E246" s="86" t="s">
        <v>274</v>
      </c>
      <c r="F246" s="11">
        <f>VLOOKUP(B246,'[2]DHG 2023-24'!$B$2:$J$265,9,FALSE)</f>
        <v>0</v>
      </c>
      <c r="G246" s="11">
        <f>VLOOKUP(B246,'[2]DHG 2023-24'!$B$2:$K$265,10,FALSE)</f>
        <v>0</v>
      </c>
      <c r="H246" s="11">
        <f>VLOOKUP(B246,'[2]DHG 2023-24'!$B$2:$AV$265,47,FALSE)</f>
        <v>86.28</v>
      </c>
      <c r="I246" s="11">
        <f>VLOOKUP(B246,'[2]DHG 2023-24'!$B$2:$AW$265,48,FALSE)</f>
        <v>3.72</v>
      </c>
      <c r="J246" s="11">
        <f>VLOOKUP(B246,'[2]DHG 2023-24'!$B$2:$CO$265,49,FALSE)</f>
        <v>0</v>
      </c>
      <c r="K246" s="11">
        <f>VLOOKUP(B246,'[2]DHG 2023-24'!$B$2:$AK$265,36,FALSE)</f>
        <v>0</v>
      </c>
      <c r="L246" s="12">
        <f>VLOOKUP(B246,'[2]DHG 2023-24'!$B$2:$AY$265,50,FALSE)</f>
        <v>90</v>
      </c>
      <c r="M246" s="11">
        <f>VLOOKUP(B246,'[2]DHG 2023-24'!$B$2:$CM$265,90,FALSE)</f>
        <v>86</v>
      </c>
      <c r="N246" s="11">
        <f>VLOOKUP(B246,'[2]DHG 2023-24'!$B$2:$CN$265,91,FALSE)</f>
        <v>4</v>
      </c>
      <c r="O246" s="11">
        <f>VLOOKUP(B246,'[2]DHG 2023-24'!$B$2:$CO$265,92,FALSE)</f>
        <v>0</v>
      </c>
      <c r="P246" s="11">
        <f>VLOOKUP(B246,'[2]DHG 2023-24'!$B$2:$CP$265,93,FALSE)</f>
        <v>90</v>
      </c>
      <c r="Q246" s="11">
        <f>VLOOKUP(B246,'[1]DHG 2024-25'!$B$2:$J$265,9,FALSE)</f>
        <v>0</v>
      </c>
      <c r="R246" s="11">
        <f>VLOOKUP(B246,'[1]DHG 2024-25'!$B$2:$K$265,10,FALSE)</f>
        <v>0</v>
      </c>
      <c r="S246" s="11">
        <f>VLOOKUP(B246,'[1]DHG 2024-25'!$B$2:$AV$265,47,FALSE)</f>
        <v>86.52</v>
      </c>
      <c r="T246" s="11">
        <f>VLOOKUP(B246,'[1]DHG 2024-25'!$B$2:$AW$265,48,FALSE)</f>
        <v>3.48</v>
      </c>
      <c r="U246" s="11">
        <f>VLOOKUP(B246,'[1]DHG 2024-25'!$B$2:$AX$265,49,FALSE)</f>
        <v>0</v>
      </c>
      <c r="V246" s="11">
        <f>VLOOKUP(B246,'[1]DHG 2024-25'!$B$2:$AL$265,37,FALSE)</f>
        <v>0</v>
      </c>
      <c r="W246" s="33">
        <f>VLOOKUP(B246,'[1]DHG 2024-25'!$B$2:$AY$265,50,FALSE)</f>
        <v>90</v>
      </c>
      <c r="X246" s="39">
        <f t="shared" si="11"/>
        <v>0</v>
      </c>
      <c r="Z246" s="41">
        <f t="shared" si="10"/>
        <v>0</v>
      </c>
    </row>
    <row r="247" spans="1:26" ht="20.149999999999999" customHeight="1" x14ac:dyDescent="0.4">
      <c r="A247" s="21">
        <v>94</v>
      </c>
      <c r="B247" s="1" t="s">
        <v>389</v>
      </c>
      <c r="C247" s="1" t="s">
        <v>49</v>
      </c>
      <c r="D247" s="76" t="s">
        <v>390</v>
      </c>
      <c r="E247" s="86" t="s">
        <v>391</v>
      </c>
      <c r="F247" s="11">
        <f>VLOOKUP(B247,'[2]DHG 2023-24'!$B$2:$J$265,9,FALSE)</f>
        <v>30</v>
      </c>
      <c r="G247" s="11">
        <f>VLOOKUP(B247,'[2]DHG 2023-24'!$B$2:$K$265,10,FALSE)</f>
        <v>984</v>
      </c>
      <c r="H247" s="11">
        <f>VLOOKUP(B247,'[2]DHG 2023-24'!$B$2:$AV$265,47,FALSE)</f>
        <v>1121.49</v>
      </c>
      <c r="I247" s="11">
        <f>VLOOKUP(B247,'[2]DHG 2023-24'!$B$2:$AW$265,48,FALSE)</f>
        <v>132.74</v>
      </c>
      <c r="J247" s="11">
        <f>VLOOKUP(B247,'[2]DHG 2023-24'!$B$2:$CO$265,49,FALSE)</f>
        <v>12</v>
      </c>
      <c r="K247" s="11">
        <f>VLOOKUP(B247,'[2]DHG 2023-24'!$B$2:$AK$265,36,FALSE)</f>
        <v>0</v>
      </c>
      <c r="L247" s="12">
        <f>VLOOKUP(B247,'[2]DHG 2023-24'!$B$2:$AY$265,50,FALSE)</f>
        <v>1266.23</v>
      </c>
      <c r="M247" s="11">
        <f>VLOOKUP(B247,'[2]DHG 2023-24'!$B$2:$CM$265,90,FALSE)</f>
        <v>1096.3</v>
      </c>
      <c r="N247" s="11">
        <f>VLOOKUP(B247,'[2]DHG 2023-24'!$B$2:$CN$265,91,FALSE)</f>
        <v>150.57000000000002</v>
      </c>
      <c r="O247" s="11">
        <f>VLOOKUP(B247,'[2]DHG 2023-24'!$B$2:$CO$265,92,FALSE)</f>
        <v>24</v>
      </c>
      <c r="P247" s="11">
        <f>VLOOKUP(B247,'[2]DHG 2023-24'!$B$2:$CP$265,93,FALSE)</f>
        <v>1270.8700000000001</v>
      </c>
      <c r="Q247" s="11">
        <f>VLOOKUP(B247,'[1]DHG 2024-25'!$B$2:$J$265,9,FALSE)</f>
        <v>29</v>
      </c>
      <c r="R247" s="11">
        <f>VLOOKUP(B247,'[1]DHG 2024-25'!$B$2:$K$265,10,FALSE)</f>
        <v>949</v>
      </c>
      <c r="S247" s="11">
        <f>VLOOKUP(B247,'[1]DHG 2024-25'!$B$2:$AV$265,47,FALSE)</f>
        <v>1084.23</v>
      </c>
      <c r="T247" s="11">
        <f>VLOOKUP(B247,'[1]DHG 2024-25'!$B$2:$AW$265,48,FALSE)</f>
        <v>136.74</v>
      </c>
      <c r="U247" s="11">
        <f>VLOOKUP(B247,'[1]DHG 2024-25'!$B$2:$AX$265,49,FALSE)</f>
        <v>12</v>
      </c>
      <c r="V247" s="11">
        <f>VLOOKUP(B247,'[1]DHG 2024-25'!$B$2:$AL$265,37,FALSE)</f>
        <v>0</v>
      </c>
      <c r="W247" s="33">
        <f>VLOOKUP(B247,'[1]DHG 2024-25'!$B$2:$AY$265,50,FALSE)</f>
        <v>1232.97</v>
      </c>
      <c r="X247" s="39">
        <f t="shared" si="11"/>
        <v>-33.259999999999991</v>
      </c>
      <c r="Z247" s="41">
        <f t="shared" si="10"/>
        <v>-37.900000000000091</v>
      </c>
    </row>
    <row r="248" spans="1:26" ht="20.149999999999999" customHeight="1" x14ac:dyDescent="0.4">
      <c r="A248" s="21">
        <v>94</v>
      </c>
      <c r="B248" s="1" t="s">
        <v>403</v>
      </c>
      <c r="C248" s="1" t="s">
        <v>23</v>
      </c>
      <c r="D248" s="76" t="s">
        <v>406</v>
      </c>
      <c r="E248" s="86" t="s">
        <v>391</v>
      </c>
      <c r="F248" s="11">
        <f>VLOOKUP(B248,'[2]DHG 2023-24'!$B$2:$J$265,9,FALSE)</f>
        <v>3</v>
      </c>
      <c r="G248" s="11">
        <f>VLOOKUP(B248,'[2]DHG 2023-24'!$B$2:$K$265,10,FALSE)</f>
        <v>72</v>
      </c>
      <c r="H248" s="11">
        <f>VLOOKUP(B248,'[2]DHG 2023-24'!$B$2:$AV$265,47,FALSE)</f>
        <v>147.79999999999998</v>
      </c>
      <c r="I248" s="11">
        <f>VLOOKUP(B248,'[2]DHG 2023-24'!$B$2:$AW$265,48,FALSE)</f>
        <v>8.84</v>
      </c>
      <c r="J248" s="11">
        <f>VLOOKUP(B248,'[2]DHG 2023-24'!$B$2:$CO$265,49,FALSE)</f>
        <v>2</v>
      </c>
      <c r="K248" s="11">
        <f>VLOOKUP(B248,'[2]DHG 2023-24'!$B$2:$AK$265,36,FALSE)</f>
        <v>0</v>
      </c>
      <c r="L248" s="12">
        <f>VLOOKUP(B248,'[2]DHG 2023-24'!$B$2:$AY$265,50,FALSE)</f>
        <v>158.63999999999999</v>
      </c>
      <c r="M248" s="11">
        <f>VLOOKUP(B248,'[2]DHG 2023-24'!$B$2:$CM$265,90,FALSE)</f>
        <v>145.1</v>
      </c>
      <c r="N248" s="11">
        <f>VLOOKUP(B248,'[2]DHG 2023-24'!$B$2:$CN$265,91,FALSE)</f>
        <v>13.54</v>
      </c>
      <c r="O248" s="11">
        <f>VLOOKUP(B248,'[2]DHG 2023-24'!$B$2:$CO$265,92,FALSE)</f>
        <v>1</v>
      </c>
      <c r="P248" s="11">
        <f>VLOOKUP(B248,'[2]DHG 2023-24'!$B$2:$CP$265,93,FALSE)</f>
        <v>159.63999999999999</v>
      </c>
      <c r="Q248" s="11">
        <f>VLOOKUP(B248,'[1]DHG 2024-25'!$B$2:$J$265,9,FALSE)</f>
        <v>4</v>
      </c>
      <c r="R248" s="11">
        <f>VLOOKUP(B248,'[1]DHG 2024-25'!$B$2:$K$265,10,FALSE)</f>
        <v>72</v>
      </c>
      <c r="S248" s="11">
        <f>VLOOKUP(B248,'[1]DHG 2024-25'!$B$2:$AV$265,47,FALSE)</f>
        <v>148.54</v>
      </c>
      <c r="T248" s="11">
        <f>VLOOKUP(B248,'[1]DHG 2024-25'!$B$2:$AW$265,48,FALSE)</f>
        <v>10.52</v>
      </c>
      <c r="U248" s="11">
        <f>VLOOKUP(B248,'[1]DHG 2024-25'!$B$2:$AX$265,49,FALSE)</f>
        <v>2</v>
      </c>
      <c r="V248" s="11">
        <f>VLOOKUP(B248,'[1]DHG 2024-25'!$B$2:$AL$265,37,FALSE)</f>
        <v>0</v>
      </c>
      <c r="W248" s="33">
        <f>VLOOKUP(B248,'[1]DHG 2024-25'!$B$2:$AY$265,50,FALSE)</f>
        <v>161.06</v>
      </c>
      <c r="X248" s="39">
        <f t="shared" si="11"/>
        <v>2.4200000000000159</v>
      </c>
      <c r="Z248" s="41">
        <f t="shared" si="10"/>
        <v>1.4200000000000159</v>
      </c>
    </row>
    <row r="249" spans="1:26" ht="20.149999999999999" customHeight="1" x14ac:dyDescent="0.4">
      <c r="A249" s="21">
        <v>94</v>
      </c>
      <c r="B249" s="1" t="s">
        <v>404</v>
      </c>
      <c r="C249" s="1" t="s">
        <v>27</v>
      </c>
      <c r="D249" s="76" t="s">
        <v>405</v>
      </c>
      <c r="E249" s="86" t="s">
        <v>391</v>
      </c>
      <c r="F249" s="11">
        <f>VLOOKUP(B249,'[2]DHG 2023-24'!$B$2:$J$265,9,FALSE)</f>
        <v>20</v>
      </c>
      <c r="G249" s="11">
        <f>VLOOKUP(B249,'[2]DHG 2023-24'!$B$2:$K$265,10,FALSE)</f>
        <v>444</v>
      </c>
      <c r="H249" s="11">
        <f>VLOOKUP(B249,'[2]DHG 2023-24'!$B$2:$AV$265,47,FALSE)</f>
        <v>696.23</v>
      </c>
      <c r="I249" s="11">
        <f>VLOOKUP(B249,'[2]DHG 2023-24'!$B$2:$AW$265,48,FALSE)</f>
        <v>93.65</v>
      </c>
      <c r="J249" s="11">
        <f>VLOOKUP(B249,'[2]DHG 2023-24'!$B$2:$CO$265,49,FALSE)</f>
        <v>10</v>
      </c>
      <c r="K249" s="11">
        <f>VLOOKUP(B249,'[2]DHG 2023-24'!$B$2:$AK$265,36,FALSE)</f>
        <v>0</v>
      </c>
      <c r="L249" s="12">
        <f>VLOOKUP(B249,'[2]DHG 2023-24'!$B$2:$AY$265,50,FALSE)</f>
        <v>799.88</v>
      </c>
      <c r="M249" s="11">
        <f>VLOOKUP(B249,'[2]DHG 2023-24'!$B$2:$CM$265,90,FALSE)</f>
        <v>705.5</v>
      </c>
      <c r="N249" s="11">
        <f>VLOOKUP(B249,'[2]DHG 2023-24'!$B$2:$CN$265,91,FALSE)</f>
        <v>98.18</v>
      </c>
      <c r="O249" s="11">
        <f>VLOOKUP(B249,'[2]DHG 2023-24'!$B$2:$CO$265,92,FALSE)</f>
        <v>10</v>
      </c>
      <c r="P249" s="11">
        <f>VLOOKUP(B249,'[2]DHG 2023-24'!$B$2:$CP$265,93,FALSE)</f>
        <v>813.68</v>
      </c>
      <c r="Q249" s="11">
        <f>VLOOKUP(B249,'[1]DHG 2024-25'!$B$2:$J$265,9,FALSE)</f>
        <v>19</v>
      </c>
      <c r="R249" s="11">
        <f>VLOOKUP(B249,'[1]DHG 2024-25'!$B$2:$K$265,10,FALSE)</f>
        <v>444</v>
      </c>
      <c r="S249" s="11">
        <f>VLOOKUP(B249,'[1]DHG 2024-25'!$B$2:$AV$265,47,FALSE)</f>
        <v>718.0200000000001</v>
      </c>
      <c r="T249" s="11">
        <f>VLOOKUP(B249,'[1]DHG 2024-25'!$B$2:$AW$265,48,FALSE)</f>
        <v>111.96</v>
      </c>
      <c r="U249" s="11">
        <f>VLOOKUP(B249,'[1]DHG 2024-25'!$B$2:$AX$265,49,FALSE)</f>
        <v>10</v>
      </c>
      <c r="V249" s="11">
        <f>VLOOKUP(B249,'[1]DHG 2024-25'!$B$2:$AL$265,37,FALSE)</f>
        <v>0</v>
      </c>
      <c r="W249" s="33">
        <f>VLOOKUP(B249,'[1]DHG 2024-25'!$B$2:$AY$265,50,FALSE)</f>
        <v>839.98000000000013</v>
      </c>
      <c r="X249" s="39">
        <f t="shared" si="11"/>
        <v>40.100000000000136</v>
      </c>
      <c r="Z249" s="41">
        <f t="shared" si="10"/>
        <v>26.300000000000182</v>
      </c>
    </row>
    <row r="250" spans="1:26" ht="20.149999999999999" customHeight="1" x14ac:dyDescent="0.4">
      <c r="A250" s="21">
        <v>94</v>
      </c>
      <c r="B250" s="1" t="s">
        <v>392</v>
      </c>
      <c r="C250" s="1" t="s">
        <v>27</v>
      </c>
      <c r="D250" s="76" t="s">
        <v>393</v>
      </c>
      <c r="E250" s="86" t="s">
        <v>391</v>
      </c>
      <c r="F250" s="11">
        <f>VLOOKUP(B250,'[2]DHG 2023-24'!$B$2:$J$265,9,FALSE)</f>
        <v>9</v>
      </c>
      <c r="G250" s="11">
        <f>VLOOKUP(B250,'[2]DHG 2023-24'!$B$2:$K$265,10,FALSE)</f>
        <v>216</v>
      </c>
      <c r="H250" s="11">
        <f>VLOOKUP(B250,'[2]DHG 2023-24'!$B$2:$AV$265,47,FALSE)</f>
        <v>346.2</v>
      </c>
      <c r="I250" s="11">
        <f>VLOOKUP(B250,'[2]DHG 2023-24'!$B$2:$AW$265,48,FALSE)</f>
        <v>78.430000000000007</v>
      </c>
      <c r="J250" s="11">
        <f>VLOOKUP(B250,'[2]DHG 2023-24'!$B$2:$CO$265,49,FALSE)</f>
        <v>4</v>
      </c>
      <c r="K250" s="11">
        <f>VLOOKUP(B250,'[2]DHG 2023-24'!$B$2:$AK$265,36,FALSE)</f>
        <v>0</v>
      </c>
      <c r="L250" s="12">
        <f>VLOOKUP(B250,'[2]DHG 2023-24'!$B$2:$AY$265,50,FALSE)</f>
        <v>428.63</v>
      </c>
      <c r="M250" s="11">
        <f>VLOOKUP(B250,'[2]DHG 2023-24'!$B$2:$CM$265,90,FALSE)</f>
        <v>353</v>
      </c>
      <c r="N250" s="11">
        <f>VLOOKUP(B250,'[2]DHG 2023-24'!$B$2:$CN$265,91,FALSE)</f>
        <v>74.300000000000011</v>
      </c>
      <c r="O250" s="11">
        <f>VLOOKUP(B250,'[2]DHG 2023-24'!$B$2:$CO$265,92,FALSE)</f>
        <v>4</v>
      </c>
      <c r="P250" s="11">
        <f>VLOOKUP(B250,'[2]DHG 2023-24'!$B$2:$CP$265,93,FALSE)</f>
        <v>431.3</v>
      </c>
      <c r="Q250" s="11">
        <f>VLOOKUP(B250,'[1]DHG 2024-25'!$B$2:$J$265,9,FALSE)</f>
        <v>9</v>
      </c>
      <c r="R250" s="11">
        <f>VLOOKUP(B250,'[1]DHG 2024-25'!$B$2:$K$265,10,FALSE)</f>
        <v>225</v>
      </c>
      <c r="S250" s="11">
        <f>VLOOKUP(B250,'[1]DHG 2024-25'!$B$2:$AV$265,47,FALSE)</f>
        <v>370.69</v>
      </c>
      <c r="T250" s="11">
        <f>VLOOKUP(B250,'[1]DHG 2024-25'!$B$2:$AW$265,48,FALSE)</f>
        <v>67.81</v>
      </c>
      <c r="U250" s="11">
        <f>VLOOKUP(B250,'[1]DHG 2024-25'!$B$2:$AX$265,49,FALSE)</f>
        <v>4</v>
      </c>
      <c r="V250" s="11">
        <f>VLOOKUP(B250,'[1]DHG 2024-25'!$B$2:$AL$265,37,FALSE)</f>
        <v>0</v>
      </c>
      <c r="W250" s="33">
        <f>VLOOKUP(B250,'[1]DHG 2024-25'!$B$2:$AY$265,50,FALSE)</f>
        <v>442.5</v>
      </c>
      <c r="X250" s="39">
        <f t="shared" si="11"/>
        <v>13.870000000000005</v>
      </c>
      <c r="Z250" s="41">
        <f t="shared" si="10"/>
        <v>11.199999999999989</v>
      </c>
    </row>
    <row r="251" spans="1:26" ht="20.149999999999999" customHeight="1" x14ac:dyDescent="0.4">
      <c r="A251" s="21">
        <v>94</v>
      </c>
      <c r="B251" s="1" t="s">
        <v>244</v>
      </c>
      <c r="C251" s="1" t="s">
        <v>30</v>
      </c>
      <c r="D251" s="76" t="s">
        <v>245</v>
      </c>
      <c r="E251" s="86" t="s">
        <v>246</v>
      </c>
      <c r="F251" s="11">
        <f>VLOOKUP(B251,'[2]DHG 2023-24'!$B$2:$J$265,9,FALSE)</f>
        <v>49</v>
      </c>
      <c r="G251" s="11">
        <f>VLOOKUP(B251,'[2]DHG 2023-24'!$B$2:$K$265,10,FALSE)</f>
        <v>1693</v>
      </c>
      <c r="H251" s="11">
        <f>VLOOKUP(B251,'[2]DHG 2023-24'!$B$2:$AV$265,47,FALSE)</f>
        <v>1800.08</v>
      </c>
      <c r="I251" s="11">
        <f>VLOOKUP(B251,'[2]DHG 2023-24'!$B$2:$AW$265,48,FALSE)</f>
        <v>238.19</v>
      </c>
      <c r="J251" s="11">
        <f>VLOOKUP(B251,'[2]DHG 2023-24'!$B$2:$CO$265,49,FALSE)</f>
        <v>26</v>
      </c>
      <c r="K251" s="11">
        <f>VLOOKUP(B251,'[2]DHG 2023-24'!$B$2:$AK$265,36,FALSE)</f>
        <v>0</v>
      </c>
      <c r="L251" s="12">
        <f>VLOOKUP(B251,'[2]DHG 2023-24'!$B$2:$AY$265,50,FALSE)</f>
        <v>2064.27</v>
      </c>
      <c r="M251" s="11">
        <f>VLOOKUP(B251,'[2]DHG 2023-24'!$B$2:$CM$265,90,FALSE)</f>
        <v>1818.9299999999998</v>
      </c>
      <c r="N251" s="11">
        <f>VLOOKUP(B251,'[2]DHG 2023-24'!$B$2:$CN$265,91,FALSE)</f>
        <v>267.96999999999997</v>
      </c>
      <c r="O251" s="11">
        <f>VLOOKUP(B251,'[2]DHG 2023-24'!$B$2:$CO$265,92,FALSE)</f>
        <v>26</v>
      </c>
      <c r="P251" s="11">
        <f>VLOOKUP(B251,'[2]DHG 2023-24'!$B$2:$CP$265,93,FALSE)</f>
        <v>2112.9</v>
      </c>
      <c r="Q251" s="11">
        <f>VLOOKUP(B251,'[1]DHG 2024-25'!$B$2:$J$265,9,FALSE)</f>
        <v>50</v>
      </c>
      <c r="R251" s="11">
        <f>VLOOKUP(B251,'[1]DHG 2024-25'!$B$2:$K$265,10,FALSE)</f>
        <v>1728</v>
      </c>
      <c r="S251" s="11">
        <f>VLOOKUP(B251,'[1]DHG 2024-25'!$B$2:$AV$265,47,FALSE)</f>
        <v>1836.96</v>
      </c>
      <c r="T251" s="11">
        <f>VLOOKUP(B251,'[1]DHG 2024-25'!$B$2:$AW$265,48,FALSE)</f>
        <v>239.44</v>
      </c>
      <c r="U251" s="11">
        <f>VLOOKUP(B251,'[1]DHG 2024-25'!$B$2:$AX$265,49,FALSE)</f>
        <v>26</v>
      </c>
      <c r="V251" s="11">
        <f>VLOOKUP(B251,'[1]DHG 2024-25'!$B$2:$AL$265,37,FALSE)</f>
        <v>0</v>
      </c>
      <c r="W251" s="33">
        <f>VLOOKUP(B251,'[1]DHG 2024-25'!$B$2:$AY$265,50,FALSE)</f>
        <v>2102.4</v>
      </c>
      <c r="X251" s="39">
        <f t="shared" si="11"/>
        <v>38.130000000000109</v>
      </c>
      <c r="Z251" s="41">
        <f t="shared" si="10"/>
        <v>-10.5</v>
      </c>
    </row>
    <row r="252" spans="1:26" ht="20.149999999999999" customHeight="1" x14ac:dyDescent="0.4">
      <c r="A252" s="21">
        <v>94</v>
      </c>
      <c r="B252" s="1" t="s">
        <v>376</v>
      </c>
      <c r="C252" s="1" t="s">
        <v>49</v>
      </c>
      <c r="D252" s="76" t="s">
        <v>377</v>
      </c>
      <c r="E252" s="86" t="s">
        <v>378</v>
      </c>
      <c r="F252" s="11">
        <f>VLOOKUP(B252,'[2]DHG 2023-24'!$B$2:$J$265,9,FALSE)</f>
        <v>35</v>
      </c>
      <c r="G252" s="11">
        <f>VLOOKUP(B252,'[2]DHG 2023-24'!$B$2:$K$265,10,FALSE)</f>
        <v>1094</v>
      </c>
      <c r="H252" s="11">
        <f>VLOOKUP(B252,'[2]DHG 2023-24'!$B$2:$AV$265,47,FALSE)</f>
        <v>1235.9199999999998</v>
      </c>
      <c r="I252" s="11">
        <f>VLOOKUP(B252,'[2]DHG 2023-24'!$B$2:$AW$265,48,FALSE)</f>
        <v>164.91</v>
      </c>
      <c r="J252" s="11">
        <f>VLOOKUP(B252,'[2]DHG 2023-24'!$B$2:$CO$265,49,FALSE)</f>
        <v>22</v>
      </c>
      <c r="K252" s="11">
        <f>VLOOKUP(B252,'[2]DHG 2023-24'!$B$2:$AK$265,36,FALSE)</f>
        <v>10</v>
      </c>
      <c r="L252" s="12">
        <f>VLOOKUP(B252,'[2]DHG 2023-24'!$B$2:$AY$265,50,FALSE)</f>
        <v>1422.83</v>
      </c>
      <c r="M252" s="11">
        <f>VLOOKUP(B252,'[2]DHG 2023-24'!$B$2:$CM$265,90,FALSE)</f>
        <v>1269.3999999999999</v>
      </c>
      <c r="N252" s="11">
        <f>VLOOKUP(B252,'[2]DHG 2023-24'!$B$2:$CN$265,91,FALSE)</f>
        <v>176.7</v>
      </c>
      <c r="O252" s="11">
        <f>VLOOKUP(B252,'[2]DHG 2023-24'!$B$2:$CO$265,92,FALSE)</f>
        <v>18</v>
      </c>
      <c r="P252" s="11">
        <f>VLOOKUP(B252,'[2]DHG 2023-24'!$B$2:$CP$265,93,FALSE)</f>
        <v>1464.1</v>
      </c>
      <c r="Q252" s="11">
        <f>VLOOKUP(B252,'[1]DHG 2024-25'!$B$2:$J$265,9,FALSE)</f>
        <v>36</v>
      </c>
      <c r="R252" s="11">
        <f>VLOOKUP(B252,'[1]DHG 2024-25'!$B$2:$K$265,10,FALSE)</f>
        <v>1123</v>
      </c>
      <c r="S252" s="11">
        <f>VLOOKUP(B252,'[1]DHG 2024-25'!$B$2:$AV$265,47,FALSE)</f>
        <v>1274.2</v>
      </c>
      <c r="T252" s="11">
        <f>VLOOKUP(B252,'[1]DHG 2024-25'!$B$2:$AW$265,48,FALSE)</f>
        <v>171.57</v>
      </c>
      <c r="U252" s="11">
        <f>VLOOKUP(B252,'[1]DHG 2024-25'!$B$2:$AX$265,49,FALSE)</f>
        <v>18</v>
      </c>
      <c r="V252" s="11">
        <f>VLOOKUP(B252,'[1]DHG 2024-25'!$B$2:$AL$265,37,FALSE)</f>
        <v>10</v>
      </c>
      <c r="W252" s="33">
        <f>VLOOKUP(B252,'[1]DHG 2024-25'!$B$2:$AY$265,50,FALSE)</f>
        <v>1463.77</v>
      </c>
      <c r="X252" s="39">
        <f t="shared" si="11"/>
        <v>40.940000000000055</v>
      </c>
      <c r="Z252" s="41">
        <f t="shared" si="10"/>
        <v>-0.32999999999992724</v>
      </c>
    </row>
    <row r="253" spans="1:26" ht="20.149999999999999" customHeight="1" x14ac:dyDescent="0.4">
      <c r="A253" s="21">
        <v>94</v>
      </c>
      <c r="B253" s="1" t="s">
        <v>379</v>
      </c>
      <c r="C253" s="1" t="s">
        <v>27</v>
      </c>
      <c r="D253" s="76" t="s">
        <v>380</v>
      </c>
      <c r="E253" s="86" t="s">
        <v>378</v>
      </c>
      <c r="F253" s="11">
        <f>VLOOKUP(B253,'[2]DHG 2023-24'!$B$2:$J$265,9,FALSE)</f>
        <v>6</v>
      </c>
      <c r="G253" s="11">
        <f>VLOOKUP(B253,'[2]DHG 2023-24'!$B$2:$K$265,10,FALSE)</f>
        <v>144</v>
      </c>
      <c r="H253" s="11">
        <f>VLOOKUP(B253,'[2]DHG 2023-24'!$B$2:$AV$265,47,FALSE)</f>
        <v>226.93</v>
      </c>
      <c r="I253" s="11">
        <f>VLOOKUP(B253,'[2]DHG 2023-24'!$B$2:$AW$265,48,FALSE)</f>
        <v>48.51</v>
      </c>
      <c r="J253" s="11">
        <f>VLOOKUP(B253,'[2]DHG 2023-24'!$B$2:$CO$265,49,FALSE)</f>
        <v>0</v>
      </c>
      <c r="K253" s="11">
        <f>VLOOKUP(B253,'[2]DHG 2023-24'!$B$2:$AK$265,36,FALSE)</f>
        <v>0</v>
      </c>
      <c r="L253" s="12">
        <f>VLOOKUP(B253,'[2]DHG 2023-24'!$B$2:$AY$265,50,FALSE)</f>
        <v>275.44</v>
      </c>
      <c r="M253" s="11">
        <f>VLOOKUP(B253,'[2]DHG 2023-24'!$B$2:$CM$265,90,FALSE)</f>
        <v>230</v>
      </c>
      <c r="N253" s="11">
        <f>VLOOKUP(B253,'[2]DHG 2023-24'!$B$2:$CN$265,91,FALSE)</f>
        <v>52.19</v>
      </c>
      <c r="O253" s="11">
        <f>VLOOKUP(B253,'[2]DHG 2023-24'!$B$2:$CO$265,92,FALSE)</f>
        <v>4</v>
      </c>
      <c r="P253" s="11">
        <f>VLOOKUP(B253,'[2]DHG 2023-24'!$B$2:$CP$265,93,FALSE)</f>
        <v>286.19</v>
      </c>
      <c r="Q253" s="11">
        <f>VLOOKUP(B253,'[1]DHG 2024-25'!$B$2:$J$265,9,FALSE)</f>
        <v>6</v>
      </c>
      <c r="R253" s="11">
        <f>VLOOKUP(B253,'[1]DHG 2024-25'!$B$2:$K$265,10,FALSE)</f>
        <v>162</v>
      </c>
      <c r="S253" s="11">
        <f>VLOOKUP(B253,'[1]DHG 2024-25'!$B$2:$AV$265,47,FALSE)</f>
        <v>233.4</v>
      </c>
      <c r="T253" s="11">
        <f>VLOOKUP(B253,'[1]DHG 2024-25'!$B$2:$AW$265,48,FALSE)</f>
        <v>48.46</v>
      </c>
      <c r="U253" s="11">
        <f>VLOOKUP(B253,'[1]DHG 2024-25'!$B$2:$AX$265,49,FALSE)</f>
        <v>4</v>
      </c>
      <c r="V253" s="11">
        <f>VLOOKUP(B253,'[1]DHG 2024-25'!$B$2:$AL$265,37,FALSE)</f>
        <v>0</v>
      </c>
      <c r="W253" s="33">
        <f>VLOOKUP(B253,'[1]DHG 2024-25'!$B$2:$AY$265,50,FALSE)</f>
        <v>285.86</v>
      </c>
      <c r="X253" s="39">
        <f t="shared" si="11"/>
        <v>10.420000000000016</v>
      </c>
      <c r="Z253" s="41">
        <f t="shared" si="10"/>
        <v>-0.32999999999998408</v>
      </c>
    </row>
    <row r="254" spans="1:26" ht="20.149999999999999" customHeight="1" x14ac:dyDescent="0.4">
      <c r="A254" s="21">
        <v>94</v>
      </c>
      <c r="B254" s="1" t="s">
        <v>398</v>
      </c>
      <c r="C254" s="1" t="s">
        <v>49</v>
      </c>
      <c r="D254" s="76" t="s">
        <v>402</v>
      </c>
      <c r="E254" s="86" t="s">
        <v>401</v>
      </c>
      <c r="F254" s="11">
        <f>VLOOKUP(B254,'[2]DHG 2023-24'!$B$2:$J$265,9,FALSE)</f>
        <v>28</v>
      </c>
      <c r="G254" s="11">
        <f>VLOOKUP(B254,'[2]DHG 2023-24'!$B$2:$K$265,10,FALSE)</f>
        <v>844</v>
      </c>
      <c r="H254" s="11">
        <f>VLOOKUP(B254,'[2]DHG 2023-24'!$B$2:$AV$265,47,FALSE)</f>
        <v>1002.0799999999999</v>
      </c>
      <c r="I254" s="11">
        <f>VLOOKUP(B254,'[2]DHG 2023-24'!$B$2:$AW$265,48,FALSE)</f>
        <v>151.52000000000001</v>
      </c>
      <c r="J254" s="11">
        <f>VLOOKUP(B254,'[2]DHG 2023-24'!$B$2:$CO$265,49,FALSE)</f>
        <v>14</v>
      </c>
      <c r="K254" s="11">
        <f>VLOOKUP(B254,'[2]DHG 2023-24'!$B$2:$AK$265,36,FALSE)</f>
        <v>17</v>
      </c>
      <c r="L254" s="12">
        <f>VLOOKUP(B254,'[2]DHG 2023-24'!$B$2:$AY$265,50,FALSE)</f>
        <v>1167.5999999999999</v>
      </c>
      <c r="M254" s="11">
        <f>VLOOKUP(B254,'[2]DHG 2023-24'!$B$2:$CM$265,90,FALSE)</f>
        <v>991.34999999999991</v>
      </c>
      <c r="N254" s="11">
        <f>VLOOKUP(B254,'[2]DHG 2023-24'!$B$2:$CN$265,91,FALSE)</f>
        <v>167.25</v>
      </c>
      <c r="O254" s="11">
        <f>VLOOKUP(B254,'[2]DHG 2023-24'!$B$2:$CO$265,92,FALSE)</f>
        <v>20</v>
      </c>
      <c r="P254" s="11">
        <f>VLOOKUP(B254,'[2]DHG 2023-24'!$B$2:$CP$265,93,FALSE)</f>
        <v>1178.5999999999999</v>
      </c>
      <c r="Q254" s="11">
        <f>VLOOKUP(B254,'[1]DHG 2024-25'!$B$2:$J$265,9,FALSE)</f>
        <v>27</v>
      </c>
      <c r="R254" s="11">
        <f>VLOOKUP(B254,'[1]DHG 2024-25'!$B$2:$K$265,10,FALSE)</f>
        <v>842</v>
      </c>
      <c r="S254" s="11">
        <f>VLOOKUP(B254,'[1]DHG 2024-25'!$B$2:$AV$265,47,FALSE)</f>
        <v>963.69</v>
      </c>
      <c r="T254" s="11">
        <f>VLOOKUP(B254,'[1]DHG 2024-25'!$B$2:$AW$265,48,FALSE)</f>
        <v>162.56</v>
      </c>
      <c r="U254" s="11">
        <f>VLOOKUP(B254,'[1]DHG 2024-25'!$B$2:$AX$265,49,FALSE)</f>
        <v>14</v>
      </c>
      <c r="V254" s="11">
        <f>VLOOKUP(B254,'[1]DHG 2024-25'!$B$2:$AL$265,37,FALSE)</f>
        <v>17</v>
      </c>
      <c r="W254" s="33">
        <f>VLOOKUP(B254,'[1]DHG 2024-25'!$B$2:$AY$265,50,FALSE)</f>
        <v>1140.25</v>
      </c>
      <c r="X254" s="39">
        <f t="shared" si="11"/>
        <v>-27.349999999999909</v>
      </c>
      <c r="Z254" s="41">
        <f t="shared" si="10"/>
        <v>-38.349999999999909</v>
      </c>
    </row>
    <row r="255" spans="1:26" ht="20.149999999999999" customHeight="1" x14ac:dyDescent="0.4">
      <c r="A255" s="21">
        <v>94</v>
      </c>
      <c r="B255" s="1" t="s">
        <v>399</v>
      </c>
      <c r="C255" s="1" t="s">
        <v>27</v>
      </c>
      <c r="D255" s="76" t="s">
        <v>400</v>
      </c>
      <c r="E255" s="86" t="s">
        <v>401</v>
      </c>
      <c r="F255" s="11">
        <f>VLOOKUP(B255,'[2]DHG 2023-24'!$B$2:$J$265,9,FALSE)</f>
        <v>22</v>
      </c>
      <c r="G255" s="11">
        <f>VLOOKUP(B255,'[2]DHG 2023-24'!$B$2:$K$265,10,FALSE)</f>
        <v>455</v>
      </c>
      <c r="H255" s="11">
        <f>VLOOKUP(B255,'[2]DHG 2023-24'!$B$2:$AV$265,47,FALSE)</f>
        <v>742.16000000000008</v>
      </c>
      <c r="I255" s="11">
        <f>VLOOKUP(B255,'[2]DHG 2023-24'!$B$2:$AW$265,48,FALSE)</f>
        <v>157.49</v>
      </c>
      <c r="J255" s="11">
        <f>VLOOKUP(B255,'[2]DHG 2023-24'!$B$2:$CO$265,49,FALSE)</f>
        <v>6</v>
      </c>
      <c r="K255" s="11">
        <f>VLOOKUP(B255,'[2]DHG 2023-24'!$B$2:$AK$265,36,FALSE)</f>
        <v>0</v>
      </c>
      <c r="L255" s="12">
        <f>VLOOKUP(B255,'[2]DHG 2023-24'!$B$2:$AY$265,50,FALSE)</f>
        <v>905.65000000000009</v>
      </c>
      <c r="M255" s="11">
        <f>VLOOKUP(B255,'[2]DHG 2023-24'!$B$2:$CM$265,90,FALSE)</f>
        <v>729.50000000000011</v>
      </c>
      <c r="N255" s="11">
        <f>VLOOKUP(B255,'[2]DHG 2023-24'!$B$2:$CN$265,91,FALSE)</f>
        <v>198.15</v>
      </c>
      <c r="O255" s="11">
        <f>VLOOKUP(B255,'[2]DHG 2023-24'!$B$2:$CO$265,92,FALSE)</f>
        <v>11</v>
      </c>
      <c r="P255" s="11">
        <f>VLOOKUP(B255,'[2]DHG 2023-24'!$B$2:$CP$265,93,FALSE)</f>
        <v>938.65000000000009</v>
      </c>
      <c r="Q255" s="11">
        <f>VLOOKUP(B255,'[1]DHG 2024-25'!$B$2:$J$265,9,FALSE)</f>
        <v>24</v>
      </c>
      <c r="R255" s="11">
        <f>VLOOKUP(B255,'[1]DHG 2024-25'!$B$2:$K$265,10,FALSE)</f>
        <v>513</v>
      </c>
      <c r="S255" s="11">
        <f>VLOOKUP(B255,'[1]DHG 2024-25'!$B$2:$AV$265,47,FALSE)</f>
        <v>772.46999999999991</v>
      </c>
      <c r="T255" s="11">
        <f>VLOOKUP(B255,'[1]DHG 2024-25'!$B$2:$AW$265,48,FALSE)</f>
        <v>155.83000000000001</v>
      </c>
      <c r="U255" s="11">
        <f>VLOOKUP(B255,'[1]DHG 2024-25'!$B$2:$AX$265,49,FALSE)</f>
        <v>6</v>
      </c>
      <c r="V255" s="11">
        <f>VLOOKUP(B255,'[1]DHG 2024-25'!$B$2:$AL$265,37,FALSE)</f>
        <v>0</v>
      </c>
      <c r="W255" s="33">
        <f>VLOOKUP(B255,'[1]DHG 2024-25'!$B$2:$AY$265,50,FALSE)</f>
        <v>934.3</v>
      </c>
      <c r="X255" s="39">
        <f t="shared" si="11"/>
        <v>28.649999999999864</v>
      </c>
      <c r="Z255" s="41">
        <f t="shared" si="10"/>
        <v>-4.3500000000001364</v>
      </c>
    </row>
    <row r="256" spans="1:26" ht="20.149999999999999" customHeight="1" x14ac:dyDescent="0.4">
      <c r="A256" s="21">
        <v>94</v>
      </c>
      <c r="B256" s="1" t="s">
        <v>345</v>
      </c>
      <c r="C256" s="1" t="s">
        <v>30</v>
      </c>
      <c r="D256" s="76" t="s">
        <v>346</v>
      </c>
      <c r="E256" s="86" t="s">
        <v>347</v>
      </c>
      <c r="F256" s="11">
        <f>VLOOKUP(B256,'[2]DHG 2023-24'!$B$2:$J$265,9,FALSE)</f>
        <v>44</v>
      </c>
      <c r="G256" s="11">
        <f>VLOOKUP(B256,'[2]DHG 2023-24'!$B$2:$K$265,10,FALSE)</f>
        <v>1446</v>
      </c>
      <c r="H256" s="11">
        <f>VLOOKUP(B256,'[2]DHG 2023-24'!$B$2:$AV$265,47,FALSE)</f>
        <v>1492.06</v>
      </c>
      <c r="I256" s="11">
        <f>VLOOKUP(B256,'[2]DHG 2023-24'!$B$2:$AW$265,48,FALSE)</f>
        <v>220.76</v>
      </c>
      <c r="J256" s="11">
        <f>VLOOKUP(B256,'[2]DHG 2023-24'!$B$2:$CO$265,49,FALSE)</f>
        <v>17</v>
      </c>
      <c r="K256" s="11">
        <f>VLOOKUP(B256,'[2]DHG 2023-24'!$B$2:$AK$265,36,FALSE)</f>
        <v>0</v>
      </c>
      <c r="L256" s="12">
        <f>VLOOKUP(B256,'[2]DHG 2023-24'!$B$2:$AY$265,50,FALSE)</f>
        <v>1729.82</v>
      </c>
      <c r="M256" s="11">
        <f>VLOOKUP(B256,'[2]DHG 2023-24'!$B$2:$CM$265,90,FALSE)</f>
        <v>1602.46</v>
      </c>
      <c r="N256" s="11">
        <f>VLOOKUP(B256,'[2]DHG 2023-24'!$B$2:$CN$265,91,FALSE)</f>
        <v>240.85999999999999</v>
      </c>
      <c r="O256" s="11">
        <f>VLOOKUP(B256,'[2]DHG 2023-24'!$B$2:$CO$265,92,FALSE)</f>
        <v>20</v>
      </c>
      <c r="P256" s="11">
        <f>VLOOKUP(B256,'[2]DHG 2023-24'!$B$2:$CP$265,93,FALSE)</f>
        <v>1863.32</v>
      </c>
      <c r="Q256" s="11">
        <f>VLOOKUP(B256,'[1]DHG 2024-25'!$B$2:$J$265,9,FALSE)</f>
        <v>46</v>
      </c>
      <c r="R256" s="11">
        <f>VLOOKUP(B256,'[1]DHG 2024-25'!$B$2:$K$265,10,FALSE)</f>
        <v>1505</v>
      </c>
      <c r="S256" s="11">
        <f>VLOOKUP(B256,'[1]DHG 2024-25'!$B$2:$AV$265,47,FALSE)</f>
        <v>1547.7700000000002</v>
      </c>
      <c r="T256" s="11">
        <f>VLOOKUP(B256,'[1]DHG 2024-25'!$B$2:$AW$265,48,FALSE)</f>
        <v>239.76</v>
      </c>
      <c r="U256" s="11">
        <f>VLOOKUP(B256,'[1]DHG 2024-25'!$B$2:$AX$265,49,FALSE)</f>
        <v>17</v>
      </c>
      <c r="V256" s="11">
        <f>VLOOKUP(B256,'[1]DHG 2024-25'!$B$2:$AL$265,37,FALSE)</f>
        <v>0</v>
      </c>
      <c r="W256" s="33">
        <f>VLOOKUP(B256,'[1]DHG 2024-25'!$B$2:$AY$265,50,FALSE)</f>
        <v>1804.5300000000002</v>
      </c>
      <c r="X256" s="39">
        <f t="shared" si="11"/>
        <v>74.710000000000264</v>
      </c>
      <c r="Z256" s="41">
        <f t="shared" si="10"/>
        <v>-58.789999999999736</v>
      </c>
    </row>
    <row r="257" spans="1:28" ht="20.149999999999999" customHeight="1" x14ac:dyDescent="0.4">
      <c r="A257" s="21">
        <v>94</v>
      </c>
      <c r="B257" s="1" t="s">
        <v>361</v>
      </c>
      <c r="C257" s="1" t="s">
        <v>55</v>
      </c>
      <c r="D257" s="76" t="s">
        <v>182</v>
      </c>
      <c r="E257" s="86" t="s">
        <v>347</v>
      </c>
      <c r="F257" s="11">
        <f>VLOOKUP(B257,'[2]DHG 2023-24'!$B$2:$J$265,9,FALSE)</f>
        <v>23</v>
      </c>
      <c r="G257" s="11">
        <f>VLOOKUP(B257,'[2]DHG 2023-24'!$B$2:$K$265,10,FALSE)</f>
        <v>554</v>
      </c>
      <c r="H257" s="11">
        <f>VLOOKUP(B257,'[2]DHG 2023-24'!$B$2:$AV$265,47,FALSE)</f>
        <v>827.21</v>
      </c>
      <c r="I257" s="11">
        <f>VLOOKUP(B257,'[2]DHG 2023-24'!$B$2:$AW$265,48,FALSE)</f>
        <v>159.55000000000001</v>
      </c>
      <c r="J257" s="11">
        <f>VLOOKUP(B257,'[2]DHG 2023-24'!$B$2:$CO$265,49,FALSE)</f>
        <v>13</v>
      </c>
      <c r="K257" s="11">
        <f>VLOOKUP(B257,'[2]DHG 2023-24'!$B$2:$AK$265,36,FALSE)</f>
        <v>11</v>
      </c>
      <c r="L257" s="12">
        <f>VLOOKUP(B257,'[2]DHG 2023-24'!$B$2:$AY$265,50,FALSE)</f>
        <v>999.76</v>
      </c>
      <c r="M257" s="11">
        <f>VLOOKUP(B257,'[2]DHG 2023-24'!$B$2:$CM$265,90,FALSE)</f>
        <v>826.90000000000009</v>
      </c>
      <c r="N257" s="11">
        <f>VLOOKUP(B257,'[2]DHG 2023-24'!$B$2:$CN$265,91,FALSE)</f>
        <v>168.12</v>
      </c>
      <c r="O257" s="11">
        <f>VLOOKUP(B257,'[2]DHG 2023-24'!$B$2:$CO$265,92,FALSE)</f>
        <v>13</v>
      </c>
      <c r="P257" s="11">
        <f>VLOOKUP(B257,'[2]DHG 2023-24'!$B$2:$CP$265,93,FALSE)</f>
        <v>1008.02</v>
      </c>
      <c r="Q257" s="11">
        <f>VLOOKUP(B257,'[1]DHG 2024-25'!$B$2:$J$265,9,FALSE)</f>
        <v>23</v>
      </c>
      <c r="R257" s="11">
        <f>VLOOKUP(B257,'[1]DHG 2024-25'!$B$2:$K$265,10,FALSE)</f>
        <v>584</v>
      </c>
      <c r="S257" s="11">
        <f>VLOOKUP(B257,'[1]DHG 2024-25'!$B$2:$AV$265,47,FALSE)</f>
        <v>869.66000000000008</v>
      </c>
      <c r="T257" s="11">
        <f>VLOOKUP(B257,'[1]DHG 2024-25'!$B$2:$AW$265,48,FALSE)</f>
        <v>168.22</v>
      </c>
      <c r="U257" s="11">
        <f>VLOOKUP(B257,'[1]DHG 2024-25'!$B$2:$AX$265,49,FALSE)</f>
        <v>13</v>
      </c>
      <c r="V257" s="11">
        <f>VLOOKUP(B257,'[1]DHG 2024-25'!$B$2:$AL$265,37,FALSE)</f>
        <v>11</v>
      </c>
      <c r="W257" s="33">
        <f>VLOOKUP(B257,'[1]DHG 2024-25'!$B$2:$AY$265,50,FALSE)</f>
        <v>1050.8800000000001</v>
      </c>
      <c r="X257" s="39">
        <f t="shared" si="11"/>
        <v>51.120000000000118</v>
      </c>
      <c r="Z257" s="41">
        <f t="shared" si="10"/>
        <v>42.860000000000127</v>
      </c>
    </row>
    <row r="258" spans="1:28" ht="20.149999999999999" customHeight="1" x14ac:dyDescent="0.4">
      <c r="A258" s="21">
        <v>94</v>
      </c>
      <c r="B258" s="19" t="s">
        <v>628</v>
      </c>
      <c r="C258" s="19" t="s">
        <v>609</v>
      </c>
      <c r="D258" s="77" t="s">
        <v>629</v>
      </c>
      <c r="E258" s="30" t="s">
        <v>347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2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f>VLOOKUP(B258,'[1]DHG 2024-25'!$B$2:$J$265,9,FALSE)</f>
        <v>12</v>
      </c>
      <c r="R258" s="11">
        <f>VLOOKUP(B258,'[1]DHG 2024-25'!$B$2:$K$265,10,FALSE)</f>
        <v>420</v>
      </c>
      <c r="S258" s="11">
        <f>VLOOKUP(B258,'[1]DHG 2024-25'!$B$2:$AV$265,47,FALSE)</f>
        <v>444.15</v>
      </c>
      <c r="T258" s="11">
        <f>VLOOKUP(B258,'[1]DHG 2024-25'!$B$2:$AW$265,48,FALSE)</f>
        <v>33.729999999999997</v>
      </c>
      <c r="U258" s="11">
        <f>VLOOKUP(B258,'[1]DHG 2024-25'!$B$2:$AX$265,49,FALSE)</f>
        <v>4</v>
      </c>
      <c r="V258" s="11">
        <f>VLOOKUP(B258,'[1]DHG 2024-25'!$B$2:$AL$265,37,FALSE)</f>
        <v>0</v>
      </c>
      <c r="W258" s="33">
        <f>VLOOKUP(B258,'[1]DHG 2024-25'!$B$2:$AY$265,50,FALSE)</f>
        <v>481.88</v>
      </c>
      <c r="X258" s="39">
        <f t="shared" si="11"/>
        <v>481.88</v>
      </c>
      <c r="Z258" s="41">
        <f t="shared" si="10"/>
        <v>481.88</v>
      </c>
      <c r="AB258" s="34"/>
    </row>
    <row r="259" spans="1:28" ht="20.149999999999999" customHeight="1" x14ac:dyDescent="0.4">
      <c r="A259" s="21">
        <v>94</v>
      </c>
      <c r="B259" s="1" t="s">
        <v>257</v>
      </c>
      <c r="C259" s="1" t="s">
        <v>122</v>
      </c>
      <c r="D259" s="76" t="s">
        <v>258</v>
      </c>
      <c r="E259" s="86" t="s">
        <v>254</v>
      </c>
      <c r="F259" s="11">
        <f>VLOOKUP(B259,'[2]DHG 2023-24'!$B$2:$J$265,9,FALSE)</f>
        <v>0</v>
      </c>
      <c r="G259" s="11">
        <f>VLOOKUP(B259,'[2]DHG 2023-24'!$B$2:$K$265,10,FALSE)</f>
        <v>0</v>
      </c>
      <c r="H259" s="11">
        <f>VLOOKUP(B259,'[2]DHG 2023-24'!$B$2:$AV$265,47,FALSE)</f>
        <v>198.96</v>
      </c>
      <c r="I259" s="11">
        <f>VLOOKUP(B259,'[2]DHG 2023-24'!$B$2:$AW$265,48,FALSE)</f>
        <v>42.04</v>
      </c>
      <c r="J259" s="11">
        <f>VLOOKUP(B259,'[2]DHG 2023-24'!$B$2:$CO$265,49,FALSE)</f>
        <v>0</v>
      </c>
      <c r="K259" s="11">
        <f>VLOOKUP(B259,'[2]DHG 2023-24'!$B$2:$AK$265,36,FALSE)</f>
        <v>0</v>
      </c>
      <c r="L259" s="12">
        <f>VLOOKUP(B259,'[2]DHG 2023-24'!$B$2:$AY$265,50,FALSE)</f>
        <v>241</v>
      </c>
      <c r="M259" s="11">
        <f>VLOOKUP(B259,'[2]DHG 2023-24'!$B$2:$CM$265,90,FALSE)</f>
        <v>204</v>
      </c>
      <c r="N259" s="11">
        <f>VLOOKUP(B259,'[2]DHG 2023-24'!$B$2:$CN$265,91,FALSE)</f>
        <v>38.5</v>
      </c>
      <c r="O259" s="11">
        <f>VLOOKUP(B259,'[2]DHG 2023-24'!$B$2:$CO$265,92,FALSE)</f>
        <v>0</v>
      </c>
      <c r="P259" s="11">
        <f>VLOOKUP(B259,'[2]DHG 2023-24'!$B$2:$CP$265,93,FALSE)</f>
        <v>242.5</v>
      </c>
      <c r="Q259" s="11">
        <f>VLOOKUP(B259,'[1]DHG 2024-25'!$B$2:$J$265,9,FALSE)</f>
        <v>0</v>
      </c>
      <c r="R259" s="11">
        <f>VLOOKUP(B259,'[1]DHG 2024-25'!$B$2:$K$265,10,FALSE)</f>
        <v>0</v>
      </c>
      <c r="S259" s="11">
        <f>VLOOKUP(B259,'[1]DHG 2024-25'!$B$2:$AV$265,47,FALSE)</f>
        <v>199.48</v>
      </c>
      <c r="T259" s="11">
        <f>VLOOKUP(B259,'[1]DHG 2024-25'!$B$2:$AW$265,48,FALSE)</f>
        <v>43.02</v>
      </c>
      <c r="U259" s="11">
        <f>VLOOKUP(B259,'[1]DHG 2024-25'!$B$2:$AX$265,49,FALSE)</f>
        <v>0</v>
      </c>
      <c r="V259" s="11">
        <f>VLOOKUP(B259,'[1]DHG 2024-25'!$B$2:$AL$265,37,FALSE)</f>
        <v>0</v>
      </c>
      <c r="W259" s="33">
        <f>VLOOKUP(B259,'[1]DHG 2024-25'!$B$2:$AY$265,50,FALSE)</f>
        <v>242.5</v>
      </c>
      <c r="X259" s="39">
        <f t="shared" si="11"/>
        <v>1.5</v>
      </c>
      <c r="Z259" s="41">
        <f t="shared" si="10"/>
        <v>0</v>
      </c>
    </row>
    <row r="260" spans="1:28" ht="20.149999999999999" customHeight="1" x14ac:dyDescent="0.4">
      <c r="A260" s="21">
        <v>94</v>
      </c>
      <c r="B260" s="1" t="s">
        <v>268</v>
      </c>
      <c r="C260" s="1" t="s">
        <v>55</v>
      </c>
      <c r="D260" s="76" t="s">
        <v>100</v>
      </c>
      <c r="E260" s="86" t="s">
        <v>254</v>
      </c>
      <c r="F260" s="11">
        <f>VLOOKUP(B260,'[2]DHG 2023-24'!$B$2:$J$265,9,FALSE)</f>
        <v>21</v>
      </c>
      <c r="G260" s="11">
        <f>VLOOKUP(B260,'[2]DHG 2023-24'!$B$2:$K$265,10,FALSE)</f>
        <v>440</v>
      </c>
      <c r="H260" s="11">
        <f>VLOOKUP(B260,'[2]DHG 2023-24'!$B$2:$AV$265,47,FALSE)</f>
        <v>733.79</v>
      </c>
      <c r="I260" s="11">
        <f>VLOOKUP(B260,'[2]DHG 2023-24'!$B$2:$AW$265,48,FALSE)</f>
        <v>110.68</v>
      </c>
      <c r="J260" s="11">
        <f>VLOOKUP(B260,'[2]DHG 2023-24'!$B$2:$CO$265,49,FALSE)</f>
        <v>14</v>
      </c>
      <c r="K260" s="11">
        <f>VLOOKUP(B260,'[2]DHG 2023-24'!$B$2:$AK$265,36,FALSE)</f>
        <v>6</v>
      </c>
      <c r="L260" s="12">
        <f>VLOOKUP(B260,'[2]DHG 2023-24'!$B$2:$AY$265,50,FALSE)</f>
        <v>858.47</v>
      </c>
      <c r="M260" s="11">
        <f>VLOOKUP(B260,'[2]DHG 2023-24'!$B$2:$CM$265,90,FALSE)</f>
        <v>749.5</v>
      </c>
      <c r="N260" s="11">
        <f>VLOOKUP(B260,'[2]DHG 2023-24'!$B$2:$CN$265,91,FALSE)</f>
        <v>110.47</v>
      </c>
      <c r="O260" s="11">
        <f>VLOOKUP(B260,'[2]DHG 2023-24'!$B$2:$CO$265,92,FALSE)</f>
        <v>14</v>
      </c>
      <c r="P260" s="11">
        <f>VLOOKUP(B260,'[2]DHG 2023-24'!$B$2:$CP$265,93,FALSE)</f>
        <v>873.97</v>
      </c>
      <c r="Q260" s="11">
        <f>VLOOKUP(B260,'[1]DHG 2024-25'!$B$2:$J$265,9,FALSE)</f>
        <v>21</v>
      </c>
      <c r="R260" s="11">
        <f>VLOOKUP(B260,'[1]DHG 2024-25'!$B$2:$K$265,10,FALSE)</f>
        <v>450</v>
      </c>
      <c r="S260" s="11">
        <f>VLOOKUP(B260,'[1]DHG 2024-25'!$B$2:$AV$265,47,FALSE)</f>
        <v>770.04</v>
      </c>
      <c r="T260" s="11">
        <f>VLOOKUP(B260,'[1]DHG 2024-25'!$B$2:$AW$265,48,FALSE)</f>
        <v>115.44</v>
      </c>
      <c r="U260" s="11">
        <f>VLOOKUP(B260,'[1]DHG 2024-25'!$B$2:$AX$265,49,FALSE)</f>
        <v>14</v>
      </c>
      <c r="V260" s="11">
        <f>VLOOKUP(B260,'[1]DHG 2024-25'!$B$2:$AL$265,37,FALSE)</f>
        <v>6</v>
      </c>
      <c r="W260" s="33">
        <f>VLOOKUP(B260,'[1]DHG 2024-25'!$B$2:$AY$265,50,FALSE)</f>
        <v>899.48</v>
      </c>
      <c r="X260" s="39">
        <f t="shared" si="11"/>
        <v>41.009999999999991</v>
      </c>
      <c r="Z260" s="41">
        <f t="shared" si="10"/>
        <v>25.509999999999991</v>
      </c>
    </row>
    <row r="261" spans="1:28" ht="20.149999999999999" customHeight="1" x14ac:dyDescent="0.4">
      <c r="A261" s="21">
        <v>94</v>
      </c>
      <c r="B261" s="1" t="s">
        <v>280</v>
      </c>
      <c r="C261" s="1" t="s">
        <v>49</v>
      </c>
      <c r="D261" s="76" t="s">
        <v>281</v>
      </c>
      <c r="E261" s="86" t="s">
        <v>254</v>
      </c>
      <c r="F261" s="11">
        <f>VLOOKUP(B261,'[2]DHG 2023-24'!$B$2:$J$265,9,FALSE)</f>
        <v>38</v>
      </c>
      <c r="G261" s="11">
        <f>VLOOKUP(B261,'[2]DHG 2023-24'!$B$2:$K$265,10,FALSE)</f>
        <v>1022</v>
      </c>
      <c r="H261" s="11">
        <f>VLOOKUP(B261,'[2]DHG 2023-24'!$B$2:$AV$265,47,FALSE)</f>
        <v>1479.24</v>
      </c>
      <c r="I261" s="11">
        <f>VLOOKUP(B261,'[2]DHG 2023-24'!$B$2:$AW$265,48,FALSE)</f>
        <v>222.7</v>
      </c>
      <c r="J261" s="11">
        <f>VLOOKUP(B261,'[2]DHG 2023-24'!$B$2:$CO$265,49,FALSE)</f>
        <v>22</v>
      </c>
      <c r="K261" s="11">
        <f>VLOOKUP(B261,'[2]DHG 2023-24'!$B$2:$AK$265,36,FALSE)</f>
        <v>22</v>
      </c>
      <c r="L261" s="12">
        <f>VLOOKUP(B261,'[2]DHG 2023-24'!$B$2:$AY$265,50,FALSE)</f>
        <v>1723.94</v>
      </c>
      <c r="M261" s="11">
        <f>VLOOKUP(B261,'[2]DHG 2023-24'!$B$2:$CM$265,90,FALSE)</f>
        <v>1473.14</v>
      </c>
      <c r="N261" s="11">
        <f>VLOOKUP(B261,'[2]DHG 2023-24'!$B$2:$CN$265,91,FALSE)</f>
        <v>240.79999999999998</v>
      </c>
      <c r="O261" s="11">
        <f>VLOOKUP(B261,'[2]DHG 2023-24'!$B$2:$CO$265,92,FALSE)</f>
        <v>22</v>
      </c>
      <c r="P261" s="11">
        <f>VLOOKUP(B261,'[2]DHG 2023-24'!$B$2:$CP$265,93,FALSE)</f>
        <v>1735.94</v>
      </c>
      <c r="Q261" s="11">
        <f>VLOOKUP(B261,'[1]DHG 2024-25'!$B$2:$J$265,9,FALSE)</f>
        <v>38</v>
      </c>
      <c r="R261" s="11">
        <f>VLOOKUP(B261,'[1]DHG 2024-25'!$B$2:$K$265,10,FALSE)</f>
        <v>1034</v>
      </c>
      <c r="S261" s="11">
        <f>VLOOKUP(B261,'[1]DHG 2024-25'!$B$2:$AV$265,47,FALSE)</f>
        <v>1477.05</v>
      </c>
      <c r="T261" s="11">
        <f>VLOOKUP(B261,'[1]DHG 2024-25'!$B$2:$AW$265,48,FALSE)</f>
        <v>229.96</v>
      </c>
      <c r="U261" s="11">
        <f>VLOOKUP(B261,'[1]DHG 2024-25'!$B$2:$AX$265,49,FALSE)</f>
        <v>22</v>
      </c>
      <c r="V261" s="11">
        <f>VLOOKUP(B261,'[1]DHG 2024-25'!$B$2:$AL$265,37,FALSE)</f>
        <v>22</v>
      </c>
      <c r="W261" s="33">
        <f>VLOOKUP(B261,'[1]DHG 2024-25'!$B$2:$AY$265,50,FALSE)</f>
        <v>1729.01</v>
      </c>
      <c r="X261" s="39">
        <f t="shared" si="11"/>
        <v>5.0699999999999363</v>
      </c>
      <c r="Z261" s="41">
        <f t="shared" si="10"/>
        <v>-6.9300000000000637</v>
      </c>
    </row>
    <row r="262" spans="1:28" ht="20.149999999999999" customHeight="1" x14ac:dyDescent="0.4">
      <c r="A262" s="21">
        <v>94</v>
      </c>
      <c r="B262" s="1" t="s">
        <v>252</v>
      </c>
      <c r="C262" s="1" t="s">
        <v>23</v>
      </c>
      <c r="D262" s="76" t="s">
        <v>253</v>
      </c>
      <c r="E262" s="86" t="s">
        <v>254</v>
      </c>
      <c r="F262" s="11">
        <f>VLOOKUP(B262,'[2]DHG 2023-24'!$B$2:$J$265,9,FALSE)</f>
        <v>45</v>
      </c>
      <c r="G262" s="11">
        <f>VLOOKUP(B262,'[2]DHG 2023-24'!$B$2:$K$265,10,FALSE)</f>
        <v>1364</v>
      </c>
      <c r="H262" s="11">
        <f>VLOOKUP(B262,'[2]DHG 2023-24'!$B$2:$AV$265,47,FALSE)</f>
        <v>1681.53</v>
      </c>
      <c r="I262" s="11">
        <f>VLOOKUP(B262,'[2]DHG 2023-24'!$B$2:$AW$265,48,FALSE)</f>
        <v>266.93</v>
      </c>
      <c r="J262" s="11">
        <f>VLOOKUP(B262,'[2]DHG 2023-24'!$B$2:$CO$265,49,FALSE)</f>
        <v>23</v>
      </c>
      <c r="K262" s="11">
        <f>VLOOKUP(B262,'[2]DHG 2023-24'!$B$2:$AK$265,36,FALSE)</f>
        <v>40</v>
      </c>
      <c r="L262" s="12">
        <f>VLOOKUP(B262,'[2]DHG 2023-24'!$B$2:$AY$265,50,FALSE)</f>
        <v>1971.46</v>
      </c>
      <c r="M262" s="11">
        <f>VLOOKUP(B262,'[2]DHG 2023-24'!$B$2:$CM$265,90,FALSE)</f>
        <v>1663.3</v>
      </c>
      <c r="N262" s="11">
        <f>VLOOKUP(B262,'[2]DHG 2023-24'!$B$2:$CN$265,91,FALSE)</f>
        <v>321.77</v>
      </c>
      <c r="O262" s="11">
        <f>VLOOKUP(B262,'[2]DHG 2023-24'!$B$2:$CO$265,92,FALSE)</f>
        <v>23</v>
      </c>
      <c r="P262" s="11">
        <f>VLOOKUP(B262,'[2]DHG 2023-24'!$B$2:$CP$265,93,FALSE)</f>
        <v>2008.07</v>
      </c>
      <c r="Q262" s="11">
        <f>VLOOKUP(B262,'[1]DHG 2024-25'!$B$2:$J$265,9,FALSE)</f>
        <v>45</v>
      </c>
      <c r="R262" s="11">
        <f>VLOOKUP(B262,'[1]DHG 2024-25'!$B$2:$K$265,10,FALSE)</f>
        <v>1369</v>
      </c>
      <c r="S262" s="11">
        <f>VLOOKUP(B262,'[1]DHG 2024-25'!$B$2:$AV$265,47,FALSE)</f>
        <v>1652.1599999999999</v>
      </c>
      <c r="T262" s="11">
        <f>VLOOKUP(B262,'[1]DHG 2024-25'!$B$2:$AW$265,48,FALSE)</f>
        <v>302.87</v>
      </c>
      <c r="U262" s="11">
        <f>VLOOKUP(B262,'[1]DHG 2024-25'!$B$2:$AX$265,49,FALSE)</f>
        <v>23</v>
      </c>
      <c r="V262" s="11">
        <f>VLOOKUP(B262,'[1]DHG 2024-25'!$B$2:$AL$265,37,FALSE)</f>
        <v>40</v>
      </c>
      <c r="W262" s="33">
        <f>VLOOKUP(B262,'[1]DHG 2024-25'!$B$2:$AY$265,50,FALSE)</f>
        <v>1978.0299999999997</v>
      </c>
      <c r="X262" s="39">
        <f t="shared" si="11"/>
        <v>6.569999999999709</v>
      </c>
      <c r="Z262" s="41">
        <f t="shared" si="10"/>
        <v>-30.040000000000191</v>
      </c>
    </row>
    <row r="263" spans="1:28" ht="18.75" customHeight="1" thickBot="1" x14ac:dyDescent="0.45">
      <c r="A263" s="21">
        <v>94</v>
      </c>
      <c r="B263" s="20" t="s">
        <v>282</v>
      </c>
      <c r="C263" s="20" t="s">
        <v>27</v>
      </c>
      <c r="D263" s="79" t="s">
        <v>283</v>
      </c>
      <c r="E263" s="88" t="s">
        <v>254</v>
      </c>
      <c r="F263" s="11">
        <f>VLOOKUP(B263,'[2]DHG 2023-24'!$B$2:$J$265,9,FALSE)</f>
        <v>28</v>
      </c>
      <c r="G263" s="11">
        <f>VLOOKUP(B263,'[2]DHG 2023-24'!$B$2:$K$265,10,FALSE)</f>
        <v>546</v>
      </c>
      <c r="H263" s="11">
        <f>VLOOKUP(B263,'[2]DHG 2023-24'!$B$2:$AV$265,47,FALSE)</f>
        <v>1002.7300000000001</v>
      </c>
      <c r="I263" s="11">
        <f>VLOOKUP(B263,'[2]DHG 2023-24'!$B$2:$AW$265,48,FALSE)</f>
        <v>144.91999999999999</v>
      </c>
      <c r="J263" s="11">
        <f>VLOOKUP(B263,'[2]DHG 2023-24'!$B$2:$CO$265,49,FALSE)</f>
        <v>8</v>
      </c>
      <c r="K263" s="11">
        <f>VLOOKUP(B263,'[2]DHG 2023-24'!$B$2:$AK$265,36,FALSE)</f>
        <v>0</v>
      </c>
      <c r="L263" s="12">
        <f>VLOOKUP(B263,'[2]DHG 2023-24'!$B$2:$AY$265,50,FALSE)</f>
        <v>1155.6500000000001</v>
      </c>
      <c r="M263" s="11">
        <f>VLOOKUP(B263,'[2]DHG 2023-24'!$B$2:$CM$265,90,FALSE)</f>
        <v>992.50000000000011</v>
      </c>
      <c r="N263" s="11">
        <f>VLOOKUP(B263,'[2]DHG 2023-24'!$B$2:$CN$265,91,FALSE)</f>
        <v>178.41</v>
      </c>
      <c r="O263" s="11">
        <f>VLOOKUP(B263,'[2]DHG 2023-24'!$B$2:$CO$265,92,FALSE)</f>
        <v>8</v>
      </c>
      <c r="P263" s="11">
        <f>VLOOKUP(B263,'[2]DHG 2023-24'!$B$2:$CP$265,93,FALSE)</f>
        <v>1178.9100000000001</v>
      </c>
      <c r="Q263" s="11">
        <f>VLOOKUP(B263,'[1]DHG 2024-25'!$B$2:$J$265,9,FALSE)</f>
        <v>28</v>
      </c>
      <c r="R263" s="11">
        <f>VLOOKUP(B263,'[1]DHG 2024-25'!$B$2:$K$265,10,FALSE)</f>
        <v>564</v>
      </c>
      <c r="S263" s="11">
        <f>VLOOKUP(B263,'[1]DHG 2024-25'!$B$2:$AV$265,47,FALSE)</f>
        <v>1039.8100000000002</v>
      </c>
      <c r="T263" s="11">
        <f>VLOOKUP(B263,'[1]DHG 2024-25'!$B$2:$AW$265,48,FALSE)</f>
        <v>140.09</v>
      </c>
      <c r="U263" s="11">
        <f>VLOOKUP(B263,'[1]DHG 2024-25'!$B$2:$AX$265,49,FALSE)</f>
        <v>8</v>
      </c>
      <c r="V263" s="11">
        <f>VLOOKUP(B263,'[1]DHG 2024-25'!$B$2:$AL$265,37,FALSE)</f>
        <v>0</v>
      </c>
      <c r="W263" s="33">
        <f>VLOOKUP(B263,'[1]DHG 2024-25'!$B$2:$AY$265,50,FALSE)</f>
        <v>1187.9000000000001</v>
      </c>
      <c r="X263" s="39">
        <f t="shared" si="11"/>
        <v>32.25</v>
      </c>
      <c r="Z263" s="41">
        <f t="shared" ref="Z263:Z264" si="12">W263-P263</f>
        <v>8.9900000000000091</v>
      </c>
    </row>
    <row r="264" spans="1:28" ht="20.5" customHeight="1" x14ac:dyDescent="0.4">
      <c r="A264" s="52">
        <v>94</v>
      </c>
      <c r="B264" s="53" t="s">
        <v>255</v>
      </c>
      <c r="C264" s="53" t="s">
        <v>27</v>
      </c>
      <c r="D264" s="80" t="s">
        <v>256</v>
      </c>
      <c r="E264" s="89" t="s">
        <v>254</v>
      </c>
      <c r="F264" s="54">
        <f>VLOOKUP(B264,'[2]DHG 2023-24'!$B$2:$J$265,9,FALSE)</f>
        <v>22</v>
      </c>
      <c r="G264" s="54">
        <f>VLOOKUP(B264,'[2]DHG 2023-24'!$B$2:$K$265,10,FALSE)</f>
        <v>472</v>
      </c>
      <c r="H264" s="54">
        <f>VLOOKUP(B264,'[2]DHG 2023-24'!$B$2:$AV$265,47,FALSE)</f>
        <v>766.78000000000009</v>
      </c>
      <c r="I264" s="54">
        <f>VLOOKUP(B264,'[2]DHG 2023-24'!$B$2:$AW$265,48,FALSE)</f>
        <v>153.49</v>
      </c>
      <c r="J264" s="54">
        <f>VLOOKUP(B264,'[2]DHG 2023-24'!$B$2:$CO$265,49,FALSE)</f>
        <v>7</v>
      </c>
      <c r="K264" s="54">
        <f>VLOOKUP(B264,'[2]DHG 2023-24'!$B$2:$AK$265,36,FALSE)</f>
        <v>0</v>
      </c>
      <c r="L264" s="55">
        <f>VLOOKUP(B264,'[2]DHG 2023-24'!$B$2:$AY$265,50,FALSE)</f>
        <v>927.2700000000001</v>
      </c>
      <c r="M264" s="56">
        <f>VLOOKUP(B264,'[2]DHG 2023-24'!$B$2:$CM$265,90,FALSE)</f>
        <v>762.30000000000007</v>
      </c>
      <c r="N264" s="54">
        <f>VLOOKUP(B264,'[2]DHG 2023-24'!$B$2:$CN$265,91,FALSE)</f>
        <v>168.35000000000002</v>
      </c>
      <c r="O264" s="57">
        <f>VLOOKUP(B264,'[2]DHG 2023-24'!$B$2:$CO$265,92,FALSE)</f>
        <v>7</v>
      </c>
      <c r="P264" s="55">
        <f>VLOOKUP(B264,'[2]DHG 2023-24'!$B$2:$CP$265,93,FALSE)</f>
        <v>937.65000000000009</v>
      </c>
      <c r="Q264" s="58">
        <f>VLOOKUP(B264,'[1]DHG 2024-25'!$B$2:$J$265,9,FALSE)</f>
        <v>24</v>
      </c>
      <c r="R264" s="58">
        <f>VLOOKUP(B264,'[1]DHG 2024-25'!$B$2:$K$265,10,FALSE)</f>
        <v>517</v>
      </c>
      <c r="S264" s="58">
        <f>VLOOKUP(B264,'[1]DHG 2024-25'!$B$2:$AV$265,47,FALSE)</f>
        <v>868.6600000000002</v>
      </c>
      <c r="T264" s="58">
        <f>VLOOKUP(B264,'[1]DHG 2024-25'!$B$2:$AW$265,48,FALSE)</f>
        <v>151.16999999999999</v>
      </c>
      <c r="U264" s="58">
        <f>VLOOKUP(B264,'[1]DHG 2024-25'!$B$2:$AX$265,49,FALSE)</f>
        <v>7</v>
      </c>
      <c r="V264" s="58">
        <f>VLOOKUP(B264,'[1]DHG 2024-25'!$B$2:$AL$265,37,FALSE)</f>
        <v>0</v>
      </c>
      <c r="W264" s="59">
        <f>VLOOKUP(B264,'[1]DHG 2024-25'!$B$2:$AY$265,50,FALSE)</f>
        <v>1026.8300000000002</v>
      </c>
      <c r="X264" s="60">
        <f t="shared" si="11"/>
        <v>99.560000000000059</v>
      </c>
      <c r="Y264" s="61"/>
      <c r="Z264" s="62">
        <f t="shared" si="12"/>
        <v>89.180000000000064</v>
      </c>
      <c r="AA264" s="63"/>
      <c r="AB264" s="64"/>
    </row>
    <row r="265" spans="1:28" s="51" customFormat="1" ht="15.5" x14ac:dyDescent="0.35">
      <c r="D265" s="81" t="s">
        <v>635</v>
      </c>
      <c r="E265" s="90"/>
      <c r="F265" s="51">
        <f>SUM(F189:F264)</f>
        <v>1812</v>
      </c>
      <c r="G265" s="51">
        <f t="shared" ref="G265:Z265" si="13">SUM(G189:G264)</f>
        <v>51301</v>
      </c>
      <c r="H265" s="51">
        <f t="shared" si="13"/>
        <v>66094.14</v>
      </c>
      <c r="I265" s="51">
        <f t="shared" si="13"/>
        <v>10913.72</v>
      </c>
      <c r="J265" s="51">
        <f t="shared" si="13"/>
        <v>902</v>
      </c>
      <c r="K265" s="51">
        <f t="shared" si="13"/>
        <v>309</v>
      </c>
      <c r="L265" s="51">
        <f t="shared" si="13"/>
        <v>77909.86</v>
      </c>
      <c r="M265" s="51">
        <f t="shared" si="13"/>
        <v>66304.539999999994</v>
      </c>
      <c r="N265" s="51">
        <f t="shared" si="13"/>
        <v>11573.49</v>
      </c>
      <c r="O265" s="51">
        <f t="shared" si="13"/>
        <v>941</v>
      </c>
      <c r="P265" s="51">
        <f t="shared" si="13"/>
        <v>78819.030000000013</v>
      </c>
      <c r="Q265" s="51">
        <f t="shared" si="13"/>
        <v>1830</v>
      </c>
      <c r="R265" s="51">
        <f t="shared" si="13"/>
        <v>52119</v>
      </c>
      <c r="S265" s="51">
        <f t="shared" si="13"/>
        <v>67358.49000000002</v>
      </c>
      <c r="T265" s="51">
        <f t="shared" si="13"/>
        <v>10888.24</v>
      </c>
      <c r="U265" s="51">
        <f t="shared" si="13"/>
        <v>917</v>
      </c>
      <c r="V265" s="51">
        <f t="shared" si="13"/>
        <v>309</v>
      </c>
      <c r="W265" s="51">
        <f t="shared" si="13"/>
        <v>79163.73000000001</v>
      </c>
      <c r="X265" s="51">
        <f t="shared" si="13"/>
        <v>1253.8700000000008</v>
      </c>
      <c r="Y265" s="51">
        <f t="shared" si="13"/>
        <v>0</v>
      </c>
      <c r="Z265" s="51">
        <f t="shared" si="13"/>
        <v>344.70000000000113</v>
      </c>
    </row>
    <row r="266" spans="1:28" s="65" customFormat="1" ht="15.5" x14ac:dyDescent="0.35">
      <c r="D266" s="82" t="s">
        <v>636</v>
      </c>
      <c r="E266" s="91"/>
      <c r="F266" s="73">
        <f>F188+F87+F265</f>
        <v>6219</v>
      </c>
      <c r="G266" s="73">
        <f t="shared" ref="G266:Z266" si="14">G188+G87+G265</f>
        <v>175815</v>
      </c>
      <c r="H266" s="73">
        <f t="shared" si="14"/>
        <v>229729.20999999996</v>
      </c>
      <c r="I266" s="73">
        <f t="shared" si="14"/>
        <v>37503.049999999996</v>
      </c>
      <c r="J266" s="73">
        <f t="shared" si="14"/>
        <v>3343</v>
      </c>
      <c r="K266" s="73">
        <f t="shared" si="14"/>
        <v>1634</v>
      </c>
      <c r="L266" s="73">
        <f t="shared" si="14"/>
        <v>270575.25999999995</v>
      </c>
      <c r="M266" s="73">
        <f t="shared" si="14"/>
        <v>230771.84999999998</v>
      </c>
      <c r="N266" s="73">
        <f t="shared" si="14"/>
        <v>40217.269999999997</v>
      </c>
      <c r="O266" s="73">
        <f t="shared" si="14"/>
        <v>3481.2</v>
      </c>
      <c r="P266" s="73">
        <f t="shared" si="14"/>
        <v>274470.32</v>
      </c>
      <c r="Q266" s="73">
        <f t="shared" si="14"/>
        <v>6278.5</v>
      </c>
      <c r="R266" s="73">
        <f t="shared" si="14"/>
        <v>178151</v>
      </c>
      <c r="S266" s="73">
        <f t="shared" si="14"/>
        <v>233781.99000000002</v>
      </c>
      <c r="T266" s="73">
        <f t="shared" si="14"/>
        <v>37320.710000000006</v>
      </c>
      <c r="U266" s="73">
        <f t="shared" si="14"/>
        <v>3389</v>
      </c>
      <c r="V266" s="73">
        <f t="shared" si="14"/>
        <v>1634</v>
      </c>
      <c r="W266" s="73">
        <f t="shared" si="14"/>
        <v>274491.69999999995</v>
      </c>
      <c r="X266" s="73">
        <f t="shared" si="14"/>
        <v>3916.4400000000037</v>
      </c>
      <c r="Y266" s="73">
        <f t="shared" si="14"/>
        <v>0</v>
      </c>
      <c r="Z266" s="73">
        <f t="shared" si="14"/>
        <v>21.380000000003463</v>
      </c>
    </row>
  </sheetData>
  <autoFilter ref="A3:U263" xr:uid="{00000000-0009-0000-0000-000000000000}"/>
  <sortState xmlns:xlrd2="http://schemas.microsoft.com/office/spreadsheetml/2017/richdata2" ref="A8:AB264">
    <sortCondition ref="A8:A264"/>
    <sortCondition ref="E8:E264"/>
    <sortCondition ref="C8:C264"/>
    <sortCondition ref="D8:D264"/>
  </sortState>
  <mergeCells count="7">
    <mergeCell ref="X1:X3"/>
    <mergeCell ref="Z1:Z3"/>
    <mergeCell ref="A1:T1"/>
    <mergeCell ref="A2:E2"/>
    <mergeCell ref="F2:L2"/>
    <mergeCell ref="Q2:W2"/>
    <mergeCell ref="M2:P2"/>
  </mergeCells>
  <conditionalFormatting sqref="X1:X86 X88:X187 X189:X264 X267:X104857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:Z86 X88:Z187 X189:Z264 X267:Z1048576">
    <cfRule type="cellIs" dxfId="68" priority="1" operator="between">
      <formula>81</formula>
      <formula>500</formula>
    </cfRule>
    <cfRule type="cellIs" dxfId="67" priority="2" operator="between">
      <formula>51</formula>
      <formula>80</formula>
    </cfRule>
    <cfRule type="cellIs" dxfId="66" priority="3" operator="between">
      <formula>26</formula>
      <formula>50</formula>
    </cfRule>
    <cfRule type="cellIs" dxfId="65" priority="4" operator="between">
      <formula>6</formula>
      <formula>25</formula>
    </cfRule>
    <cfRule type="cellIs" dxfId="64" priority="5" operator="between">
      <formula>-500</formula>
      <formula>-81</formula>
    </cfRule>
    <cfRule type="cellIs" dxfId="63" priority="6" operator="between">
      <formula>-80</formula>
      <formula>-56</formula>
    </cfRule>
    <cfRule type="cellIs" dxfId="62" priority="7" operator="between">
      <formula>-50</formula>
      <formula>-26</formula>
    </cfRule>
    <cfRule type="cellIs" dxfId="61" priority="8" operator="between">
      <formula>-25</formula>
      <formula>-6</formula>
    </cfRule>
    <cfRule type="cellIs" dxfId="60" priority="9" operator="between">
      <formula>-5</formula>
      <formula>5</formula>
    </cfRule>
  </conditionalFormatting>
  <pageMargins left="0.70866141732283472" right="0.70866141732283472" top="0.74803149606299213" bottom="0.74803149606299213" header="0.31496062992125984" footer="0.31496062992125984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77B7-013D-4722-B441-1AB3665F5896}">
  <dimension ref="A1:AB262"/>
  <sheetViews>
    <sheetView workbookViewId="0">
      <selection activeCell="D262" sqref="D262"/>
    </sheetView>
  </sheetViews>
  <sheetFormatPr baseColWidth="10" defaultRowHeight="18" x14ac:dyDescent="0.4"/>
  <cols>
    <col min="1" max="1" width="3.453125" customWidth="1"/>
    <col min="2" max="3" width="1.90625" customWidth="1"/>
    <col min="4" max="4" width="15.7265625" style="27" customWidth="1"/>
    <col min="5" max="5" width="15.54296875" style="32" customWidth="1"/>
    <col min="6" max="6" width="5.08984375" customWidth="1"/>
    <col min="7" max="9" width="6" customWidth="1"/>
    <col min="10" max="10" width="5.26953125" customWidth="1"/>
    <col min="11" max="11" width="3.90625" customWidth="1"/>
    <col min="12" max="15" width="6" customWidth="1"/>
    <col min="16" max="16" width="7.36328125" style="48" customWidth="1"/>
    <col min="17" max="17" width="5.08984375" customWidth="1"/>
    <col min="18" max="20" width="6" customWidth="1"/>
    <col min="21" max="21" width="5" customWidth="1"/>
    <col min="22" max="22" width="4.6328125" customWidth="1"/>
    <col min="23" max="23" width="7.453125" style="48" customWidth="1"/>
    <col min="24" max="24" width="7" style="39" customWidth="1"/>
    <col min="25" max="25" width="1.90625" style="40" customWidth="1"/>
    <col min="26" max="26" width="7.36328125" style="41" customWidth="1"/>
    <col min="27" max="27" width="5.1796875" style="35" customWidth="1"/>
    <col min="28" max="28" width="5.1796875" style="19" customWidth="1"/>
  </cols>
  <sheetData>
    <row r="1" spans="1:26" ht="42" customHeight="1" thickBot="1" x14ac:dyDescent="0.4">
      <c r="A1" s="93" t="s">
        <v>632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X1" s="94" t="s">
        <v>630</v>
      </c>
      <c r="Y1" s="36"/>
      <c r="Z1" s="97" t="s">
        <v>631</v>
      </c>
    </row>
    <row r="2" spans="1:26" ht="38.25" customHeight="1" thickBot="1" x14ac:dyDescent="0.5">
      <c r="A2" s="100"/>
      <c r="B2" s="100"/>
      <c r="C2" s="100"/>
      <c r="D2" s="100"/>
      <c r="E2" s="101"/>
      <c r="F2" s="102" t="s">
        <v>624</v>
      </c>
      <c r="G2" s="103"/>
      <c r="H2" s="103"/>
      <c r="I2" s="103"/>
      <c r="J2" s="103"/>
      <c r="K2" s="103"/>
      <c r="L2" s="103"/>
      <c r="M2" s="102" t="s">
        <v>626</v>
      </c>
      <c r="N2" s="103"/>
      <c r="O2" s="103"/>
      <c r="P2" s="104"/>
      <c r="Q2" s="102" t="s">
        <v>627</v>
      </c>
      <c r="R2" s="103"/>
      <c r="S2" s="103"/>
      <c r="T2" s="103"/>
      <c r="U2" s="103"/>
      <c r="V2" s="103"/>
      <c r="W2" s="104"/>
      <c r="X2" s="95"/>
      <c r="Y2" s="37"/>
      <c r="Z2" s="98"/>
    </row>
    <row r="3" spans="1:26" ht="64.5" customHeight="1" thickBot="1" x14ac:dyDescent="0.4">
      <c r="A3" s="6" t="s">
        <v>0</v>
      </c>
      <c r="B3" s="7" t="s">
        <v>1</v>
      </c>
      <c r="C3" s="7" t="s">
        <v>2</v>
      </c>
      <c r="D3" s="22" t="s">
        <v>3</v>
      </c>
      <c r="E3" s="22" t="s">
        <v>4</v>
      </c>
      <c r="F3" s="8" t="s">
        <v>9</v>
      </c>
      <c r="G3" s="8" t="s">
        <v>621</v>
      </c>
      <c r="H3" s="8" t="s">
        <v>5</v>
      </c>
      <c r="I3" s="8" t="s">
        <v>6</v>
      </c>
      <c r="J3" s="8" t="s">
        <v>7</v>
      </c>
      <c r="K3" s="8" t="s">
        <v>623</v>
      </c>
      <c r="L3" s="15" t="s">
        <v>8</v>
      </c>
      <c r="M3" s="8" t="s">
        <v>5</v>
      </c>
      <c r="N3" s="8" t="s">
        <v>622</v>
      </c>
      <c r="O3" s="9" t="s">
        <v>7</v>
      </c>
      <c r="P3" s="45" t="s">
        <v>8</v>
      </c>
      <c r="Q3" s="10" t="s">
        <v>9</v>
      </c>
      <c r="R3" s="8" t="s">
        <v>621</v>
      </c>
      <c r="S3" s="8" t="s">
        <v>5</v>
      </c>
      <c r="T3" s="8" t="s">
        <v>6</v>
      </c>
      <c r="U3" s="8" t="s">
        <v>7</v>
      </c>
      <c r="V3" s="8" t="s">
        <v>623</v>
      </c>
      <c r="W3" s="49" t="s">
        <v>8</v>
      </c>
      <c r="X3" s="96"/>
      <c r="Y3" s="38"/>
      <c r="Z3" s="99"/>
    </row>
    <row r="4" spans="1:26" ht="20.149999999999999" customHeight="1" x14ac:dyDescent="0.4">
      <c r="A4" s="42">
        <v>94</v>
      </c>
      <c r="B4" s="5" t="s">
        <v>269</v>
      </c>
      <c r="C4" s="5" t="s">
        <v>49</v>
      </c>
      <c r="D4" s="23" t="s">
        <v>270</v>
      </c>
      <c r="E4" s="28" t="s">
        <v>271</v>
      </c>
      <c r="F4" s="11">
        <f>VLOOKUP(B4,'[2]DHG 2023-24'!$B$2:$J$265,9,FALSE)</f>
        <v>93</v>
      </c>
      <c r="G4" s="11">
        <f>VLOOKUP(B4,'[2]DHG 2023-24'!$B$2:$K$265,10,FALSE)</f>
        <v>2749</v>
      </c>
      <c r="H4" s="11">
        <f>VLOOKUP(B4,'[2]DHG 2023-24'!$B$2:$AV$265,47,FALSE)</f>
        <v>3378.38</v>
      </c>
      <c r="I4" s="11">
        <f>VLOOKUP(B4,'[2]DHG 2023-24'!$B$2:$AW$265,48,FALSE)</f>
        <v>746.24</v>
      </c>
      <c r="J4" s="11">
        <f>VLOOKUP(B4,'[2]DHG 2023-24'!$B$2:$CO$265,49,FALSE)</f>
        <v>22</v>
      </c>
      <c r="K4" s="11">
        <f>VLOOKUP(B4,'[2]DHG 2023-24'!$B$2:$AK$265,36,FALSE)</f>
        <v>0</v>
      </c>
      <c r="L4" s="12">
        <f>VLOOKUP(B4,'[2]DHG 2023-24'!$B$2:$AY$265,50,FALSE)</f>
        <v>4146.62</v>
      </c>
      <c r="M4" s="11">
        <f>VLOOKUP(B4,'[2]DHG 2023-24'!$B$2:$CM$265,90,FALSE)</f>
        <v>3331.85</v>
      </c>
      <c r="N4" s="11">
        <f>VLOOKUP(B4,'[2]DHG 2023-24'!$B$2:$CN$265,91,FALSE)</f>
        <v>814.27</v>
      </c>
      <c r="O4" s="11">
        <f>VLOOKUP(B4,'[2]DHG 2023-24'!$B$2:$CO$265,92,FALSE)</f>
        <v>22</v>
      </c>
      <c r="P4" s="46">
        <f>VLOOKUP(B4,'[2]DHG 2023-24'!$B$2:$CP$265,93,FALSE)</f>
        <v>4168.12</v>
      </c>
      <c r="Q4" s="11">
        <f>VLOOKUP(B4,'[1]DHG 2024-25'!$B$2:$J$265,9,FALSE)</f>
        <v>91</v>
      </c>
      <c r="R4" s="11">
        <f>VLOOKUP(B4,'[1]DHG 2024-25'!$B$2:$K$265,10,FALSE)</f>
        <v>2691</v>
      </c>
      <c r="S4" s="11">
        <f>VLOOKUP(B4,'[1]DHG 2024-25'!$B$2:$AV$265,47,FALSE)</f>
        <v>3303.3900000000003</v>
      </c>
      <c r="T4" s="11">
        <f>VLOOKUP(B4,'[1]DHG 2024-25'!$B$2:$AW$265,48,FALSE)</f>
        <v>726.99</v>
      </c>
      <c r="U4" s="11">
        <f>VLOOKUP(B4,'[1]DHG 2024-25'!$B$2:$AX$265,49,FALSE)</f>
        <v>22</v>
      </c>
      <c r="V4" s="11">
        <f>VLOOKUP(B4,'[1]DHG 2024-25'!$B$2:$AL$265,37,FALSE)</f>
        <v>0</v>
      </c>
      <c r="W4" s="50">
        <f>VLOOKUP(B4,'[1]DHG 2024-25'!$B$2:$AY$265,50,FALSE)</f>
        <v>4052.38</v>
      </c>
      <c r="X4" s="39">
        <f t="shared" ref="X4:X67" si="0">W4-L4</f>
        <v>-94.239999999999782</v>
      </c>
      <c r="Z4" s="41">
        <f t="shared" ref="Z4:Z67" si="1">W4-P4</f>
        <v>-115.73999999999978</v>
      </c>
    </row>
    <row r="5" spans="1:26" ht="20.149999999999999" customHeight="1" x14ac:dyDescent="0.4">
      <c r="A5" s="4">
        <v>93</v>
      </c>
      <c r="B5" s="1" t="s">
        <v>412</v>
      </c>
      <c r="C5" s="1" t="s">
        <v>49</v>
      </c>
      <c r="D5" s="24" t="s">
        <v>413</v>
      </c>
      <c r="E5" s="29" t="s">
        <v>414</v>
      </c>
      <c r="F5" s="11">
        <f>VLOOKUP(B5,'[2]DHG 2023-24'!$B$2:$J$265,9,FALSE)</f>
        <v>54</v>
      </c>
      <c r="G5" s="11">
        <f>VLOOKUP(B5,'[2]DHG 2023-24'!$B$2:$K$265,10,FALSE)</f>
        <v>1712</v>
      </c>
      <c r="H5" s="11">
        <f>VLOOKUP(B5,'[2]DHG 2023-24'!$B$2:$AV$265,47,FALSE)</f>
        <v>2046.7100000000005</v>
      </c>
      <c r="I5" s="11">
        <f>VLOOKUP(B5,'[2]DHG 2023-24'!$B$2:$AW$265,48,FALSE)</f>
        <v>312.10000000000002</v>
      </c>
      <c r="J5" s="11">
        <f>VLOOKUP(B5,'[2]DHG 2023-24'!$B$2:$CO$265,49,FALSE)</f>
        <v>27</v>
      </c>
      <c r="K5" s="11">
        <f>VLOOKUP(B5,'[2]DHG 2023-24'!$B$2:$AK$265,36,FALSE)</f>
        <v>8</v>
      </c>
      <c r="L5" s="12">
        <f>VLOOKUP(B5,'[2]DHG 2023-24'!$B$2:$AY$265,50,FALSE)</f>
        <v>2385.8100000000004</v>
      </c>
      <c r="M5" s="11">
        <f>VLOOKUP(B5,'[2]DHG 2023-24'!$B$2:$CM$265,90,FALSE)</f>
        <v>2080.6500000000005</v>
      </c>
      <c r="N5" s="11">
        <f>VLOOKUP(B5,'[2]DHG 2023-24'!$B$2:$CN$265,91,FALSE)</f>
        <v>361.16</v>
      </c>
      <c r="O5" s="11">
        <f>VLOOKUP(B5,'[2]DHG 2023-24'!$B$2:$CO$265,92,FALSE)</f>
        <v>27</v>
      </c>
      <c r="P5" s="46">
        <f>VLOOKUP(B5,'[2]DHG 2023-24'!$B$2:$CP$265,93,FALSE)</f>
        <v>2468.8100000000004</v>
      </c>
      <c r="Q5" s="11">
        <f>VLOOKUP(B5,'[1]DHG 2024-25'!$B$2:$J$265,9,FALSE)</f>
        <v>54</v>
      </c>
      <c r="R5" s="11">
        <f>VLOOKUP(B5,'[1]DHG 2024-25'!$B$2:$K$265,10,FALSE)</f>
        <v>1693</v>
      </c>
      <c r="S5" s="11">
        <f>VLOOKUP(B5,'[1]DHG 2024-25'!$B$2:$AV$265,47,FALSE)</f>
        <v>2046.3699999999994</v>
      </c>
      <c r="T5" s="11">
        <f>VLOOKUP(B5,'[1]DHG 2024-25'!$B$2:$AW$265,48,FALSE)</f>
        <v>280.04000000000002</v>
      </c>
      <c r="U5" s="11">
        <f>VLOOKUP(B5,'[1]DHG 2024-25'!$B$2:$AX$265,49,FALSE)</f>
        <v>27</v>
      </c>
      <c r="V5" s="11">
        <f>VLOOKUP(B5,'[1]DHG 2024-25'!$B$2:$AL$265,37,FALSE)</f>
        <v>8</v>
      </c>
      <c r="W5" s="50">
        <f>VLOOKUP(B5,'[1]DHG 2024-25'!$B$2:$AY$265,50,FALSE)</f>
        <v>2353.4099999999994</v>
      </c>
      <c r="X5" s="39">
        <f t="shared" si="0"/>
        <v>-32.400000000001</v>
      </c>
      <c r="Z5" s="41">
        <f t="shared" si="1"/>
        <v>-115.400000000001</v>
      </c>
    </row>
    <row r="6" spans="1:26" ht="20.149999999999999" customHeight="1" x14ac:dyDescent="0.4">
      <c r="A6" s="4">
        <v>77</v>
      </c>
      <c r="B6" s="1" t="s">
        <v>144</v>
      </c>
      <c r="C6" s="1" t="s">
        <v>30</v>
      </c>
      <c r="D6" s="24" t="s">
        <v>145</v>
      </c>
      <c r="E6" s="29" t="s">
        <v>146</v>
      </c>
      <c r="F6" s="11">
        <f>VLOOKUP(B6,'[2]DHG 2023-24'!$B$2:$J$265,9,FALSE)</f>
        <v>89</v>
      </c>
      <c r="G6" s="11">
        <f>VLOOKUP(B6,'[2]DHG 2023-24'!$B$2:$K$265,10,FALSE)</f>
        <v>2346</v>
      </c>
      <c r="H6" s="11">
        <f>VLOOKUP(B6,'[2]DHG 2023-24'!$B$2:$AV$265,47,FALSE)</f>
        <v>3315.97</v>
      </c>
      <c r="I6" s="11">
        <f>VLOOKUP(B6,'[2]DHG 2023-24'!$B$2:$AW$265,48,FALSE)</f>
        <v>511.43</v>
      </c>
      <c r="J6" s="11">
        <f>VLOOKUP(B6,'[2]DHG 2023-24'!$B$2:$CO$265,49,FALSE)</f>
        <v>47</v>
      </c>
      <c r="K6" s="11">
        <f>VLOOKUP(B6,'[2]DHG 2023-24'!$B$2:$AK$265,36,FALSE)</f>
        <v>0</v>
      </c>
      <c r="L6" s="12">
        <f>VLOOKUP(B6,'[2]DHG 2023-24'!$B$2:$AY$265,50,FALSE)</f>
        <v>3874.3999999999996</v>
      </c>
      <c r="M6" s="11">
        <f>VLOOKUP(B6,'[2]DHG 2023-24'!$B$2:$CM$265,90,FALSE)</f>
        <v>3336.73</v>
      </c>
      <c r="N6" s="11">
        <f>VLOOKUP(B6,'[2]DHG 2023-24'!$B$2:$CN$265,91,FALSE)</f>
        <v>520.51</v>
      </c>
      <c r="O6" s="11">
        <f>VLOOKUP(B6,'[2]DHG 2023-24'!$B$2:$CO$265,92,FALSE)</f>
        <v>47</v>
      </c>
      <c r="P6" s="46">
        <f>VLOOKUP(B6,'[2]DHG 2023-24'!$B$2:$CP$265,93,FALSE)</f>
        <v>3904.24</v>
      </c>
      <c r="Q6" s="11">
        <f>VLOOKUP(B6,'[1]DHG 2024-25'!$B$2:$J$265,9,FALSE)</f>
        <v>88</v>
      </c>
      <c r="R6" s="11">
        <f>VLOOKUP(B6,'[1]DHG 2024-25'!$B$2:$K$265,10,FALSE)</f>
        <v>2317</v>
      </c>
      <c r="S6" s="11">
        <f>VLOOKUP(B6,'[1]DHG 2024-25'!$B$2:$AV$265,47,FALSE)</f>
        <v>3253.8799999999997</v>
      </c>
      <c r="T6" s="11">
        <f>VLOOKUP(B6,'[1]DHG 2024-25'!$B$2:$AW$265,48,FALSE)</f>
        <v>505.63</v>
      </c>
      <c r="U6" s="11">
        <f>VLOOKUP(B6,'[1]DHG 2024-25'!$B$2:$AX$265,49,FALSE)</f>
        <v>47</v>
      </c>
      <c r="V6" s="11">
        <f>VLOOKUP(B6,'[1]DHG 2024-25'!$B$2:$AL$265,37,FALSE)</f>
        <v>0</v>
      </c>
      <c r="W6" s="50">
        <f>VLOOKUP(B6,'[1]DHG 2024-25'!$B$2:$AY$265,50,FALSE)</f>
        <v>3806.5099999999998</v>
      </c>
      <c r="X6" s="39">
        <f t="shared" si="0"/>
        <v>-67.889999999999873</v>
      </c>
      <c r="Z6" s="41">
        <f t="shared" si="1"/>
        <v>-97.730000000000018</v>
      </c>
    </row>
    <row r="7" spans="1:26" ht="20.149999999999999" customHeight="1" x14ac:dyDescent="0.4">
      <c r="A7" s="4">
        <v>77</v>
      </c>
      <c r="B7" s="1" t="s">
        <v>33</v>
      </c>
      <c r="C7" s="1" t="s">
        <v>34</v>
      </c>
      <c r="D7" s="24" t="s">
        <v>35</v>
      </c>
      <c r="E7" s="29" t="s">
        <v>32</v>
      </c>
      <c r="F7" s="11">
        <f>VLOOKUP(B7,'[2]DHG 2023-24'!$B$2:$J$265,9,FALSE)</f>
        <v>38</v>
      </c>
      <c r="G7" s="11">
        <f>VLOOKUP(B7,'[2]DHG 2023-24'!$B$2:$K$265,10,FALSE)</f>
        <v>1367</v>
      </c>
      <c r="H7" s="11">
        <f>VLOOKUP(B7,'[2]DHG 2023-24'!$B$2:$AV$265,47,FALSE)</f>
        <v>1321.18</v>
      </c>
      <c r="I7" s="11">
        <f>VLOOKUP(B7,'[2]DHG 2023-24'!$B$2:$AW$265,48,FALSE)</f>
        <v>240.09</v>
      </c>
      <c r="J7" s="11">
        <f>VLOOKUP(B7,'[2]DHG 2023-24'!$B$2:$CO$265,49,FALSE)</f>
        <v>15</v>
      </c>
      <c r="K7" s="11">
        <f>VLOOKUP(B7,'[2]DHG 2023-24'!$B$2:$AK$265,36,FALSE)</f>
        <v>0</v>
      </c>
      <c r="L7" s="12">
        <f>VLOOKUP(B7,'[2]DHG 2023-24'!$B$2:$AY$265,50,FALSE)</f>
        <v>1576.27</v>
      </c>
      <c r="M7" s="11">
        <f>VLOOKUP(B7,'[2]DHG 2023-24'!$B$2:$CM$265,90,FALSE)</f>
        <v>1306.7</v>
      </c>
      <c r="N7" s="11">
        <f>VLOOKUP(B7,'[2]DHG 2023-24'!$B$2:$CN$265,91,FALSE)</f>
        <v>256.57</v>
      </c>
      <c r="O7" s="11">
        <f>VLOOKUP(B7,'[2]DHG 2023-24'!$B$2:$CO$265,92,FALSE)</f>
        <v>15</v>
      </c>
      <c r="P7" s="46">
        <f>VLOOKUP(B7,'[2]DHG 2023-24'!$B$2:$CP$265,93,FALSE)</f>
        <v>1578.27</v>
      </c>
      <c r="Q7" s="11">
        <f>VLOOKUP(B7,'[1]DHG 2024-25'!$B$2:$J$265,9,FALSE)</f>
        <v>37</v>
      </c>
      <c r="R7" s="11">
        <f>VLOOKUP(B7,'[1]DHG 2024-25'!$B$2:$K$265,10,FALSE)</f>
        <v>1342</v>
      </c>
      <c r="S7" s="11">
        <f>VLOOKUP(B7,'[1]DHG 2024-25'!$B$2:$AV$265,47,FALSE)</f>
        <v>1238.8600000000001</v>
      </c>
      <c r="T7" s="11">
        <f>VLOOKUP(B7,'[1]DHG 2024-25'!$B$2:$AW$265,48,FALSE)</f>
        <v>239.17</v>
      </c>
      <c r="U7" s="11">
        <f>VLOOKUP(B7,'[1]DHG 2024-25'!$B$2:$AX$265,49,FALSE)</f>
        <v>15</v>
      </c>
      <c r="V7" s="11">
        <f>VLOOKUP(B7,'[1]DHG 2024-25'!$B$2:$AL$265,37,FALSE)</f>
        <v>0</v>
      </c>
      <c r="W7" s="50">
        <f>VLOOKUP(B7,'[1]DHG 2024-25'!$B$2:$AY$265,50,FALSE)</f>
        <v>1493.0300000000002</v>
      </c>
      <c r="X7" s="39">
        <f t="shared" si="0"/>
        <v>-83.239999999999782</v>
      </c>
      <c r="Z7" s="41">
        <f t="shared" si="1"/>
        <v>-85.239999999999782</v>
      </c>
    </row>
    <row r="8" spans="1:26" ht="20.149999999999999" customHeight="1" x14ac:dyDescent="0.4">
      <c r="A8" s="4">
        <v>93</v>
      </c>
      <c r="B8" s="1" t="s">
        <v>447</v>
      </c>
      <c r="C8" s="1" t="s">
        <v>49</v>
      </c>
      <c r="D8" s="24" t="s">
        <v>448</v>
      </c>
      <c r="E8" s="29" t="s">
        <v>449</v>
      </c>
      <c r="F8" s="11">
        <f>VLOOKUP(B8,'[2]DHG 2023-24'!$B$2:$J$265,9,FALSE)</f>
        <v>44</v>
      </c>
      <c r="G8" s="11">
        <f>VLOOKUP(B8,'[2]DHG 2023-24'!$B$2:$K$265,10,FALSE)</f>
        <v>1426</v>
      </c>
      <c r="H8" s="11">
        <f>VLOOKUP(B8,'[2]DHG 2023-24'!$B$2:$AV$265,47,FALSE)</f>
        <v>1662.9700000000003</v>
      </c>
      <c r="I8" s="11">
        <f>VLOOKUP(B8,'[2]DHG 2023-24'!$B$2:$AW$265,48,FALSE)</f>
        <v>226.89</v>
      </c>
      <c r="J8" s="11">
        <f>VLOOKUP(B8,'[2]DHG 2023-24'!$B$2:$CO$265,49,FALSE)</f>
        <v>25</v>
      </c>
      <c r="K8" s="11">
        <f>VLOOKUP(B8,'[2]DHG 2023-24'!$B$2:$AK$265,36,FALSE)</f>
        <v>15</v>
      </c>
      <c r="L8" s="12">
        <f>VLOOKUP(B8,'[2]DHG 2023-24'!$B$2:$AY$265,50,FALSE)</f>
        <v>1914.8600000000001</v>
      </c>
      <c r="M8" s="11">
        <f>VLOOKUP(B8,'[2]DHG 2023-24'!$B$2:$CM$265,90,FALSE)</f>
        <v>1618.8500000000004</v>
      </c>
      <c r="N8" s="11">
        <f>VLOOKUP(B8,'[2]DHG 2023-24'!$B$2:$CN$265,91,FALSE)</f>
        <v>272.46999999999997</v>
      </c>
      <c r="O8" s="11">
        <f>VLOOKUP(B8,'[2]DHG 2023-24'!$B$2:$CO$265,92,FALSE)</f>
        <v>25</v>
      </c>
      <c r="P8" s="46">
        <f>VLOOKUP(B8,'[2]DHG 2023-24'!$B$2:$CP$265,93,FALSE)</f>
        <v>1916.3200000000002</v>
      </c>
      <c r="Q8" s="11">
        <f>VLOOKUP(B8,'[1]DHG 2024-25'!$B$2:$J$265,9,FALSE)</f>
        <v>42</v>
      </c>
      <c r="R8" s="11">
        <f>VLOOKUP(B8,'[1]DHG 2024-25'!$B$2:$K$265,10,FALSE)</f>
        <v>1328</v>
      </c>
      <c r="S8" s="11">
        <f>VLOOKUP(B8,'[1]DHG 2024-25'!$B$2:$AV$265,47,FALSE)</f>
        <v>1595.6200000000001</v>
      </c>
      <c r="T8" s="11">
        <f>VLOOKUP(B8,'[1]DHG 2024-25'!$B$2:$AW$265,48,FALSE)</f>
        <v>211.07</v>
      </c>
      <c r="U8" s="11">
        <f>VLOOKUP(B8,'[1]DHG 2024-25'!$B$2:$AX$265,49,FALSE)</f>
        <v>25</v>
      </c>
      <c r="V8" s="11">
        <f>VLOOKUP(B8,'[1]DHG 2024-25'!$B$2:$AL$265,37,FALSE)</f>
        <v>15</v>
      </c>
      <c r="W8" s="50">
        <f>VLOOKUP(B8,'[1]DHG 2024-25'!$B$2:$AY$265,50,FALSE)</f>
        <v>1831.69</v>
      </c>
      <c r="X8" s="39">
        <f t="shared" si="0"/>
        <v>-83.170000000000073</v>
      </c>
      <c r="Z8" s="41">
        <f t="shared" si="1"/>
        <v>-84.630000000000109</v>
      </c>
    </row>
    <row r="9" spans="1:26" ht="20.149999999999999" customHeight="1" x14ac:dyDescent="0.4">
      <c r="A9" s="4">
        <v>77</v>
      </c>
      <c r="B9" s="1" t="s">
        <v>48</v>
      </c>
      <c r="C9" s="1" t="s">
        <v>49</v>
      </c>
      <c r="D9" s="24" t="s">
        <v>50</v>
      </c>
      <c r="E9" s="29" t="s">
        <v>51</v>
      </c>
      <c r="F9" s="11">
        <f>VLOOKUP(B9,'[2]DHG 2023-24'!$B$2:$J$265,9,FALSE)</f>
        <v>26</v>
      </c>
      <c r="G9" s="11">
        <f>VLOOKUP(B9,'[2]DHG 2023-24'!$B$2:$K$265,10,FALSE)</f>
        <v>846</v>
      </c>
      <c r="H9" s="11">
        <f>VLOOKUP(B9,'[2]DHG 2023-24'!$B$2:$AV$265,47,FALSE)</f>
        <v>891.49</v>
      </c>
      <c r="I9" s="11">
        <f>VLOOKUP(B9,'[2]DHG 2023-24'!$B$2:$AW$265,48,FALSE)</f>
        <v>133.49</v>
      </c>
      <c r="J9" s="11">
        <f>VLOOKUP(B9,'[2]DHG 2023-24'!$B$2:$CO$265,49,FALSE)</f>
        <v>15.75</v>
      </c>
      <c r="K9" s="11">
        <f>VLOOKUP(B9,'[2]DHG 2023-24'!$B$2:$AK$265,36,FALSE)</f>
        <v>0</v>
      </c>
      <c r="L9" s="12">
        <f>VLOOKUP(B9,'[2]DHG 2023-24'!$B$2:$AY$265,50,FALSE)</f>
        <v>1040.73</v>
      </c>
      <c r="M9" s="11">
        <f>VLOOKUP(B9,'[2]DHG 2023-24'!$B$2:$CM$265,90,FALSE)</f>
        <v>900.9</v>
      </c>
      <c r="N9" s="11">
        <f>VLOOKUP(B9,'[2]DHG 2023-24'!$B$2:$CN$265,91,FALSE)</f>
        <v>124.08000000000001</v>
      </c>
      <c r="O9" s="11">
        <f>VLOOKUP(B9,'[2]DHG 2023-24'!$B$2:$CO$265,92,FALSE)</f>
        <v>15.75</v>
      </c>
      <c r="P9" s="46">
        <f>VLOOKUP(B9,'[2]DHG 2023-24'!$B$2:$CP$265,93,FALSE)</f>
        <v>1040.73</v>
      </c>
      <c r="Q9" s="11">
        <f>VLOOKUP(B9,'[1]DHG 2024-25'!$B$2:$J$265,9,FALSE)</f>
        <v>24</v>
      </c>
      <c r="R9" s="11">
        <f>VLOOKUP(B9,'[1]DHG 2024-25'!$B$2:$K$265,10,FALSE)</f>
        <v>794</v>
      </c>
      <c r="S9" s="11">
        <f>VLOOKUP(B9,'[1]DHG 2024-25'!$B$2:$AV$265,47,FALSE)</f>
        <v>820.22</v>
      </c>
      <c r="T9" s="11">
        <f>VLOOKUP(B9,'[1]DHG 2024-25'!$B$2:$AW$265,48,FALSE)</f>
        <v>128.38</v>
      </c>
      <c r="U9" s="11">
        <f>VLOOKUP(B9,'[1]DHG 2024-25'!$B$2:$AX$265,49,FALSE)</f>
        <v>15.75</v>
      </c>
      <c r="V9" s="11">
        <f>VLOOKUP(B9,'[1]DHG 2024-25'!$B$2:$AL$265,37,FALSE)</f>
        <v>0</v>
      </c>
      <c r="W9" s="50">
        <f>VLOOKUP(B9,'[1]DHG 2024-25'!$B$2:$AY$265,50,FALSE)</f>
        <v>964.35</v>
      </c>
      <c r="X9" s="39">
        <f t="shared" si="0"/>
        <v>-76.38</v>
      </c>
      <c r="Z9" s="41">
        <f t="shared" si="1"/>
        <v>-76.38</v>
      </c>
    </row>
    <row r="10" spans="1:26" ht="20.149999999999999" customHeight="1" x14ac:dyDescent="0.4">
      <c r="A10" s="42">
        <v>94</v>
      </c>
      <c r="B10" s="1" t="s">
        <v>384</v>
      </c>
      <c r="C10" s="1" t="s">
        <v>30</v>
      </c>
      <c r="D10" s="24" t="s">
        <v>385</v>
      </c>
      <c r="E10" s="29" t="s">
        <v>383</v>
      </c>
      <c r="F10" s="11">
        <f>VLOOKUP(B10,'[2]DHG 2023-24'!$B$2:$J$265,9,FALSE)</f>
        <v>32</v>
      </c>
      <c r="G10" s="11">
        <f>VLOOKUP(B10,'[2]DHG 2023-24'!$B$2:$K$265,10,FALSE)</f>
        <v>1035</v>
      </c>
      <c r="H10" s="11">
        <f>VLOOKUP(B10,'[2]DHG 2023-24'!$B$2:$AV$265,47,FALSE)</f>
        <v>1156.5900000000001</v>
      </c>
      <c r="I10" s="11">
        <f>VLOOKUP(B10,'[2]DHG 2023-24'!$B$2:$AW$265,48,FALSE)</f>
        <v>181.12</v>
      </c>
      <c r="J10" s="11">
        <f>VLOOKUP(B10,'[2]DHG 2023-24'!$B$2:$CO$265,49,FALSE)</f>
        <v>15</v>
      </c>
      <c r="K10" s="11">
        <f>VLOOKUP(B10,'[2]DHG 2023-24'!$B$2:$AK$265,36,FALSE)</f>
        <v>0</v>
      </c>
      <c r="L10" s="12">
        <f>VLOOKUP(B10,'[2]DHG 2023-24'!$B$2:$AY$265,50,FALSE)</f>
        <v>1352.71</v>
      </c>
      <c r="M10" s="11">
        <f>VLOOKUP(B10,'[2]DHG 2023-24'!$B$2:$CM$265,90,FALSE)</f>
        <v>1186.4100000000001</v>
      </c>
      <c r="N10" s="11">
        <f>VLOOKUP(B10,'[2]DHG 2023-24'!$B$2:$CN$265,91,FALSE)</f>
        <v>187.26</v>
      </c>
      <c r="O10" s="11">
        <f>VLOOKUP(B10,'[2]DHG 2023-24'!$B$2:$CO$265,92,FALSE)</f>
        <v>26</v>
      </c>
      <c r="P10" s="46">
        <f>VLOOKUP(B10,'[2]DHG 2023-24'!$B$2:$CP$265,93,FALSE)</f>
        <v>1399.67</v>
      </c>
      <c r="Q10" s="11">
        <f>VLOOKUP(B10,'[1]DHG 2024-25'!$B$2:$J$265,9,FALSE)</f>
        <v>32</v>
      </c>
      <c r="R10" s="11">
        <f>VLOOKUP(B10,'[1]DHG 2024-25'!$B$2:$K$265,10,FALSE)</f>
        <v>1001</v>
      </c>
      <c r="S10" s="11">
        <f>VLOOKUP(B10,'[1]DHG 2024-25'!$B$2:$AV$265,47,FALSE)</f>
        <v>1113.1599999999999</v>
      </c>
      <c r="T10" s="11">
        <f>VLOOKUP(B10,'[1]DHG 2024-25'!$B$2:$AW$265,48,FALSE)</f>
        <v>184.14</v>
      </c>
      <c r="U10" s="11">
        <f>VLOOKUP(B10,'[1]DHG 2024-25'!$B$2:$AX$265,49,FALSE)</f>
        <v>26</v>
      </c>
      <c r="V10" s="11">
        <f>VLOOKUP(B10,'[1]DHG 2024-25'!$B$2:$AL$265,37,FALSE)</f>
        <v>0</v>
      </c>
      <c r="W10" s="50">
        <f>VLOOKUP(B10,'[1]DHG 2024-25'!$B$2:$AY$265,50,FALSE)</f>
        <v>1323.2999999999997</v>
      </c>
      <c r="X10" s="39">
        <f t="shared" si="0"/>
        <v>-29.410000000000309</v>
      </c>
      <c r="Z10" s="41">
        <f t="shared" si="1"/>
        <v>-76.370000000000346</v>
      </c>
    </row>
    <row r="11" spans="1:26" ht="20.149999999999999" customHeight="1" x14ac:dyDescent="0.4">
      <c r="A11" s="4">
        <v>93</v>
      </c>
      <c r="B11" s="1" t="s">
        <v>444</v>
      </c>
      <c r="C11" s="1" t="s">
        <v>30</v>
      </c>
      <c r="D11" s="24" t="s">
        <v>227</v>
      </c>
      <c r="E11" s="29" t="s">
        <v>441</v>
      </c>
      <c r="F11" s="11">
        <f>VLOOKUP(B11,'[2]DHG 2023-24'!$B$2:$J$265,9,FALSE)</f>
        <v>41</v>
      </c>
      <c r="G11" s="11">
        <f>VLOOKUP(B11,'[2]DHG 2023-24'!$B$2:$K$265,10,FALSE)</f>
        <v>1283</v>
      </c>
      <c r="H11" s="11">
        <f>VLOOKUP(B11,'[2]DHG 2023-24'!$B$2:$AV$265,47,FALSE)</f>
        <v>1575.19</v>
      </c>
      <c r="I11" s="11">
        <f>VLOOKUP(B11,'[2]DHG 2023-24'!$B$2:$AW$265,48,FALSE)</f>
        <v>249.02</v>
      </c>
      <c r="J11" s="11">
        <f>VLOOKUP(B11,'[2]DHG 2023-24'!$B$2:$CO$265,49,FALSE)</f>
        <v>23</v>
      </c>
      <c r="K11" s="11">
        <f>VLOOKUP(B11,'[2]DHG 2023-24'!$B$2:$AK$265,36,FALSE)</f>
        <v>10</v>
      </c>
      <c r="L11" s="12">
        <f>VLOOKUP(B11,'[2]DHG 2023-24'!$B$2:$AY$265,50,FALSE)</f>
        <v>1847.21</v>
      </c>
      <c r="M11" s="11">
        <f>VLOOKUP(B11,'[2]DHG 2023-24'!$B$2:$CM$265,90,FALSE)</f>
        <v>1602.8500000000001</v>
      </c>
      <c r="N11" s="11">
        <f>VLOOKUP(B11,'[2]DHG 2023-24'!$B$2:$CN$265,91,FALSE)</f>
        <v>258.36</v>
      </c>
      <c r="O11" s="11">
        <f>VLOOKUP(B11,'[2]DHG 2023-24'!$B$2:$CO$265,92,FALSE)</f>
        <v>18</v>
      </c>
      <c r="P11" s="46">
        <f>VLOOKUP(B11,'[2]DHG 2023-24'!$B$2:$CP$265,93,FALSE)</f>
        <v>1879.21</v>
      </c>
      <c r="Q11" s="11">
        <f>VLOOKUP(B11,'[1]DHG 2024-25'!$B$2:$J$265,9,FALSE)</f>
        <v>39</v>
      </c>
      <c r="R11" s="11">
        <f>VLOOKUP(B11,'[1]DHG 2024-25'!$B$2:$K$265,10,FALSE)</f>
        <v>1265</v>
      </c>
      <c r="S11" s="11">
        <f>VLOOKUP(B11,'[1]DHG 2024-25'!$B$2:$AV$265,47,FALSE)</f>
        <v>1550.4099999999999</v>
      </c>
      <c r="T11" s="11">
        <f>VLOOKUP(B11,'[1]DHG 2024-25'!$B$2:$AW$265,48,FALSE)</f>
        <v>232.86</v>
      </c>
      <c r="U11" s="11">
        <f>VLOOKUP(B11,'[1]DHG 2024-25'!$B$2:$AX$265,49,FALSE)</f>
        <v>23</v>
      </c>
      <c r="V11" s="11">
        <f>VLOOKUP(B11,'[1]DHG 2024-25'!$B$2:$AL$265,37,FALSE)</f>
        <v>10</v>
      </c>
      <c r="W11" s="50">
        <f>VLOOKUP(B11,'[1]DHG 2024-25'!$B$2:$AY$265,50,FALSE)</f>
        <v>1806.27</v>
      </c>
      <c r="X11" s="39">
        <f t="shared" si="0"/>
        <v>-40.940000000000055</v>
      </c>
      <c r="Z11" s="41">
        <f t="shared" si="1"/>
        <v>-72.940000000000055</v>
      </c>
    </row>
    <row r="12" spans="1:26" ht="20.149999999999999" customHeight="1" x14ac:dyDescent="0.4">
      <c r="A12" s="4">
        <v>93</v>
      </c>
      <c r="B12" s="1" t="s">
        <v>415</v>
      </c>
      <c r="C12" s="1" t="s">
        <v>19</v>
      </c>
      <c r="D12" s="24" t="s">
        <v>342</v>
      </c>
      <c r="E12" s="29" t="s">
        <v>414</v>
      </c>
      <c r="F12" s="11">
        <f>VLOOKUP(B12,'[2]DHG 2023-24'!$B$2:$J$265,9,FALSE)</f>
        <v>28</v>
      </c>
      <c r="G12" s="11">
        <f>VLOOKUP(B12,'[2]DHG 2023-24'!$B$2:$K$265,10,FALSE)</f>
        <v>831</v>
      </c>
      <c r="H12" s="11">
        <f>VLOOKUP(B12,'[2]DHG 2023-24'!$B$2:$AV$265,47,FALSE)</f>
        <v>1051.6899999999998</v>
      </c>
      <c r="I12" s="11">
        <f>VLOOKUP(B12,'[2]DHG 2023-24'!$B$2:$AW$265,48,FALSE)</f>
        <v>200.7</v>
      </c>
      <c r="J12" s="11">
        <f>VLOOKUP(B12,'[2]DHG 2023-24'!$B$2:$CO$265,49,FALSE)</f>
        <v>13</v>
      </c>
      <c r="K12" s="11">
        <f>VLOOKUP(B12,'[2]DHG 2023-24'!$B$2:$AK$265,36,FALSE)</f>
        <v>0</v>
      </c>
      <c r="L12" s="12">
        <f>VLOOKUP(B12,'[2]DHG 2023-24'!$B$2:$AY$265,50,FALSE)</f>
        <v>1265.3899999999999</v>
      </c>
      <c r="M12" s="11">
        <f>VLOOKUP(B12,'[2]DHG 2023-24'!$B$2:$CM$265,90,FALSE)</f>
        <v>1166.2999999999997</v>
      </c>
      <c r="N12" s="11">
        <f>VLOOKUP(B12,'[2]DHG 2023-24'!$B$2:$CN$265,91,FALSE)</f>
        <v>250.23</v>
      </c>
      <c r="O12" s="11">
        <f>VLOOKUP(B12,'[2]DHG 2023-24'!$B$2:$CO$265,92,FALSE)</f>
        <v>13</v>
      </c>
      <c r="P12" s="46">
        <f>VLOOKUP(B12,'[2]DHG 2023-24'!$B$2:$CP$265,93,FALSE)</f>
        <v>1429.5299999999997</v>
      </c>
      <c r="Q12" s="11">
        <f>VLOOKUP(B12,'[1]DHG 2024-25'!$B$2:$J$265,9,FALSE)</f>
        <v>31</v>
      </c>
      <c r="R12" s="11">
        <f>VLOOKUP(B12,'[1]DHG 2024-25'!$B$2:$K$265,10,FALSE)</f>
        <v>922</v>
      </c>
      <c r="S12" s="11">
        <f>VLOOKUP(B12,'[1]DHG 2024-25'!$B$2:$AV$265,47,FALSE)</f>
        <v>1131.27</v>
      </c>
      <c r="T12" s="11">
        <f>VLOOKUP(B12,'[1]DHG 2024-25'!$B$2:$AW$265,48,FALSE)</f>
        <v>214.97</v>
      </c>
      <c r="U12" s="11">
        <f>VLOOKUP(B12,'[1]DHG 2024-25'!$B$2:$AX$265,49,FALSE)</f>
        <v>13</v>
      </c>
      <c r="V12" s="11">
        <f>VLOOKUP(B12,'[1]DHG 2024-25'!$B$2:$AL$265,37,FALSE)</f>
        <v>0</v>
      </c>
      <c r="W12" s="50">
        <f>VLOOKUP(B12,'[1]DHG 2024-25'!$B$2:$AY$265,50,FALSE)</f>
        <v>1359.24</v>
      </c>
      <c r="X12" s="39">
        <f t="shared" si="0"/>
        <v>93.850000000000136</v>
      </c>
      <c r="Z12" s="41">
        <f t="shared" si="1"/>
        <v>-70.289999999999736</v>
      </c>
    </row>
    <row r="13" spans="1:26" ht="20.149999999999999" customHeight="1" x14ac:dyDescent="0.4">
      <c r="A13" s="42">
        <v>94</v>
      </c>
      <c r="B13" s="1" t="s">
        <v>247</v>
      </c>
      <c r="C13" s="1" t="s">
        <v>23</v>
      </c>
      <c r="D13" s="24" t="s">
        <v>248</v>
      </c>
      <c r="E13" s="29" t="s">
        <v>249</v>
      </c>
      <c r="F13" s="11">
        <f>VLOOKUP(B13,'[2]DHG 2023-24'!$B$2:$J$265,9,FALSE)</f>
        <v>30</v>
      </c>
      <c r="G13" s="11">
        <f>VLOOKUP(B13,'[2]DHG 2023-24'!$B$2:$K$265,10,FALSE)</f>
        <v>897</v>
      </c>
      <c r="H13" s="11">
        <f>VLOOKUP(B13,'[2]DHG 2023-24'!$B$2:$AV$265,47,FALSE)</f>
        <v>1158.5600000000002</v>
      </c>
      <c r="I13" s="11">
        <f>VLOOKUP(B13,'[2]DHG 2023-24'!$B$2:$AW$265,48,FALSE)</f>
        <v>184.84</v>
      </c>
      <c r="J13" s="11">
        <f>VLOOKUP(B13,'[2]DHG 2023-24'!$B$2:$CO$265,49,FALSE)</f>
        <v>21</v>
      </c>
      <c r="K13" s="11">
        <f>VLOOKUP(B13,'[2]DHG 2023-24'!$B$2:$AK$265,36,FALSE)</f>
        <v>9</v>
      </c>
      <c r="L13" s="12">
        <f>VLOOKUP(B13,'[2]DHG 2023-24'!$B$2:$AY$265,50,FALSE)</f>
        <v>1364.4</v>
      </c>
      <c r="M13" s="11">
        <f>VLOOKUP(B13,'[2]DHG 2023-24'!$B$2:$CM$265,90,FALSE)</f>
        <v>1154.0800000000002</v>
      </c>
      <c r="N13" s="11">
        <f>VLOOKUP(B13,'[2]DHG 2023-24'!$B$2:$CN$265,91,FALSE)</f>
        <v>159.83000000000001</v>
      </c>
      <c r="O13" s="11">
        <f>VLOOKUP(B13,'[2]DHG 2023-24'!$B$2:$CO$265,92,FALSE)</f>
        <v>15</v>
      </c>
      <c r="P13" s="46">
        <f>VLOOKUP(B13,'[2]DHG 2023-24'!$B$2:$CP$265,93,FALSE)</f>
        <v>1328.91</v>
      </c>
      <c r="Q13" s="11">
        <f>VLOOKUP(B13,'[1]DHG 2024-25'!$B$2:$J$265,9,FALSE)</f>
        <v>28</v>
      </c>
      <c r="R13" s="11">
        <f>VLOOKUP(B13,'[1]DHG 2024-25'!$B$2:$K$265,10,FALSE)</f>
        <v>812</v>
      </c>
      <c r="S13" s="11">
        <f>VLOOKUP(B13,'[1]DHG 2024-25'!$B$2:$AV$265,47,FALSE)</f>
        <v>1071.1399999999999</v>
      </c>
      <c r="T13" s="11">
        <f>VLOOKUP(B13,'[1]DHG 2024-25'!$B$2:$AW$265,48,FALSE)</f>
        <v>170.64</v>
      </c>
      <c r="U13" s="11">
        <f>VLOOKUP(B13,'[1]DHG 2024-25'!$B$2:$AX$265,49,FALSE)</f>
        <v>21</v>
      </c>
      <c r="V13" s="11">
        <f>VLOOKUP(B13,'[1]DHG 2024-25'!$B$2:$AL$265,37,FALSE)</f>
        <v>9</v>
      </c>
      <c r="W13" s="50">
        <f>VLOOKUP(B13,'[1]DHG 2024-25'!$B$2:$AY$265,50,FALSE)</f>
        <v>1262.7799999999997</v>
      </c>
      <c r="X13" s="39">
        <f t="shared" si="0"/>
        <v>-101.62000000000035</v>
      </c>
      <c r="Z13" s="41">
        <f t="shared" si="1"/>
        <v>-66.130000000000337</v>
      </c>
    </row>
    <row r="14" spans="1:26" ht="20.149999999999999" customHeight="1" x14ac:dyDescent="0.4">
      <c r="A14" s="4">
        <v>77</v>
      </c>
      <c r="B14" s="1" t="s">
        <v>75</v>
      </c>
      <c r="C14" s="1" t="s">
        <v>27</v>
      </c>
      <c r="D14" s="24" t="s">
        <v>76</v>
      </c>
      <c r="E14" s="29" t="s">
        <v>51</v>
      </c>
      <c r="F14" s="11">
        <f>VLOOKUP(B14,'[2]DHG 2023-24'!$B$2:$J$265,9,FALSE)</f>
        <v>33</v>
      </c>
      <c r="G14" s="11">
        <f>VLOOKUP(B14,'[2]DHG 2023-24'!$B$2:$K$265,10,FALSE)</f>
        <v>630</v>
      </c>
      <c r="H14" s="11">
        <f>VLOOKUP(B14,'[2]DHG 2023-24'!$B$2:$AV$265,47,FALSE)</f>
        <v>1227.8800000000001</v>
      </c>
      <c r="I14" s="11">
        <f>VLOOKUP(B14,'[2]DHG 2023-24'!$B$2:$AW$265,48,FALSE)</f>
        <v>197.52</v>
      </c>
      <c r="J14" s="11">
        <f>VLOOKUP(B14,'[2]DHG 2023-24'!$B$2:$CO$265,49,FALSE)</f>
        <v>10.5</v>
      </c>
      <c r="K14" s="11">
        <f>VLOOKUP(B14,'[2]DHG 2023-24'!$B$2:$AK$265,36,FALSE)</f>
        <v>0</v>
      </c>
      <c r="L14" s="12">
        <f>VLOOKUP(B14,'[2]DHG 2023-24'!$B$2:$AY$265,50,FALSE)</f>
        <v>1435.9</v>
      </c>
      <c r="M14" s="11">
        <f>VLOOKUP(B14,'[2]DHG 2023-24'!$B$2:$CM$265,90,FALSE)</f>
        <v>1310.5</v>
      </c>
      <c r="N14" s="11">
        <f>VLOOKUP(B14,'[2]DHG 2023-24'!$B$2:$CN$265,91,FALSE)</f>
        <v>217.5</v>
      </c>
      <c r="O14" s="11">
        <f>VLOOKUP(B14,'[2]DHG 2023-24'!$B$2:$CO$265,92,FALSE)</f>
        <v>9.4</v>
      </c>
      <c r="P14" s="46">
        <f>VLOOKUP(B14,'[2]DHG 2023-24'!$B$2:$CP$265,93,FALSE)</f>
        <v>1537.4</v>
      </c>
      <c r="Q14" s="11">
        <f>VLOOKUP(B14,'[1]DHG 2024-25'!$B$2:$J$265,9,FALSE)</f>
        <v>33</v>
      </c>
      <c r="R14" s="11">
        <f>VLOOKUP(B14,'[1]DHG 2024-25'!$B$2:$K$265,10,FALSE)</f>
        <v>612</v>
      </c>
      <c r="S14" s="11">
        <f>VLOOKUP(B14,'[1]DHG 2024-25'!$B$2:$AV$265,47,FALSE)</f>
        <v>1279.77</v>
      </c>
      <c r="T14" s="11">
        <f>VLOOKUP(B14,'[1]DHG 2024-25'!$B$2:$AW$265,48,FALSE)</f>
        <v>185.68</v>
      </c>
      <c r="U14" s="11">
        <f>VLOOKUP(B14,'[1]DHG 2024-25'!$B$2:$AX$265,49,FALSE)</f>
        <v>10.5</v>
      </c>
      <c r="V14" s="11">
        <f>VLOOKUP(B14,'[1]DHG 2024-25'!$B$2:$AL$265,37,FALSE)</f>
        <v>0</v>
      </c>
      <c r="W14" s="50">
        <f>VLOOKUP(B14,'[1]DHG 2024-25'!$B$2:$AY$265,50,FALSE)</f>
        <v>1475.95</v>
      </c>
      <c r="X14" s="39">
        <f t="shared" si="0"/>
        <v>40.049999999999955</v>
      </c>
      <c r="Z14" s="41">
        <f t="shared" si="1"/>
        <v>-61.450000000000045</v>
      </c>
    </row>
    <row r="15" spans="1:26" ht="20.149999999999999" customHeight="1" x14ac:dyDescent="0.4">
      <c r="A15" s="4">
        <v>77</v>
      </c>
      <c r="B15" s="1" t="s">
        <v>211</v>
      </c>
      <c r="C15" s="1" t="s">
        <v>49</v>
      </c>
      <c r="D15" s="24" t="s">
        <v>212</v>
      </c>
      <c r="E15" s="29" t="s">
        <v>213</v>
      </c>
      <c r="F15" s="11">
        <f>VLOOKUP(B15,'[2]DHG 2023-24'!$B$2:$J$265,9,FALSE)</f>
        <v>44</v>
      </c>
      <c r="G15" s="11">
        <f>VLOOKUP(B15,'[2]DHG 2023-24'!$B$2:$K$265,10,FALSE)</f>
        <v>1364</v>
      </c>
      <c r="H15" s="11">
        <f>VLOOKUP(B15,'[2]DHG 2023-24'!$B$2:$AV$265,47,FALSE)</f>
        <v>1514.7799999999997</v>
      </c>
      <c r="I15" s="11">
        <f>VLOOKUP(B15,'[2]DHG 2023-24'!$B$2:$AW$265,48,FALSE)</f>
        <v>309.67</v>
      </c>
      <c r="J15" s="11">
        <f>VLOOKUP(B15,'[2]DHG 2023-24'!$B$2:$CO$265,49,FALSE)</f>
        <v>18</v>
      </c>
      <c r="K15" s="11">
        <f>VLOOKUP(B15,'[2]DHG 2023-24'!$B$2:$AK$265,36,FALSE)</f>
        <v>0</v>
      </c>
      <c r="L15" s="12">
        <f>VLOOKUP(B15,'[2]DHG 2023-24'!$B$2:$AY$265,50,FALSE)</f>
        <v>1842.4499999999998</v>
      </c>
      <c r="M15" s="11">
        <f>VLOOKUP(B15,'[2]DHG 2023-24'!$B$2:$CM$265,90,FALSE)</f>
        <v>1570.8499999999997</v>
      </c>
      <c r="N15" s="11">
        <f>VLOOKUP(B15,'[2]DHG 2023-24'!$B$2:$CN$265,91,FALSE)</f>
        <v>302.10000000000002</v>
      </c>
      <c r="O15" s="11">
        <f>VLOOKUP(B15,'[2]DHG 2023-24'!$B$2:$CO$265,92,FALSE)</f>
        <v>22</v>
      </c>
      <c r="P15" s="46">
        <f>VLOOKUP(B15,'[2]DHG 2023-24'!$B$2:$CP$265,93,FALSE)</f>
        <v>1894.9499999999998</v>
      </c>
      <c r="Q15" s="11">
        <f>VLOOKUP(B15,'[1]DHG 2024-25'!$B$2:$J$265,9,FALSE)</f>
        <v>44</v>
      </c>
      <c r="R15" s="11">
        <f>VLOOKUP(B15,'[1]DHG 2024-25'!$B$2:$K$265,10,FALSE)</f>
        <v>1349</v>
      </c>
      <c r="S15" s="11">
        <f>VLOOKUP(B15,'[1]DHG 2024-25'!$B$2:$AV$265,47,FALSE)</f>
        <v>1544.8200000000002</v>
      </c>
      <c r="T15" s="11">
        <f>VLOOKUP(B15,'[1]DHG 2024-25'!$B$2:$AW$265,48,FALSE)</f>
        <v>270.32</v>
      </c>
      <c r="U15" s="11">
        <f>VLOOKUP(B15,'[1]DHG 2024-25'!$B$2:$AX$265,49,FALSE)</f>
        <v>19</v>
      </c>
      <c r="V15" s="11">
        <f>VLOOKUP(B15,'[1]DHG 2024-25'!$B$2:$AL$265,37,FALSE)</f>
        <v>0</v>
      </c>
      <c r="W15" s="50">
        <f>VLOOKUP(B15,'[1]DHG 2024-25'!$B$2:$AY$265,50,FALSE)</f>
        <v>1834.14</v>
      </c>
      <c r="X15" s="39">
        <f t="shared" si="0"/>
        <v>-8.3099999999997181</v>
      </c>
      <c r="Z15" s="41">
        <f t="shared" si="1"/>
        <v>-60.809999999999718</v>
      </c>
    </row>
    <row r="16" spans="1:26" ht="20.149999999999999" customHeight="1" x14ac:dyDescent="0.4">
      <c r="A16" s="42">
        <v>94</v>
      </c>
      <c r="B16" s="1" t="s">
        <v>345</v>
      </c>
      <c r="C16" s="1" t="s">
        <v>30</v>
      </c>
      <c r="D16" s="24" t="s">
        <v>346</v>
      </c>
      <c r="E16" s="29" t="s">
        <v>347</v>
      </c>
      <c r="F16" s="11">
        <f>VLOOKUP(B16,'[2]DHG 2023-24'!$B$2:$J$265,9,FALSE)</f>
        <v>44</v>
      </c>
      <c r="G16" s="11">
        <f>VLOOKUP(B16,'[2]DHG 2023-24'!$B$2:$K$265,10,FALSE)</f>
        <v>1446</v>
      </c>
      <c r="H16" s="11">
        <f>VLOOKUP(B16,'[2]DHG 2023-24'!$B$2:$AV$265,47,FALSE)</f>
        <v>1492.06</v>
      </c>
      <c r="I16" s="11">
        <f>VLOOKUP(B16,'[2]DHG 2023-24'!$B$2:$AW$265,48,FALSE)</f>
        <v>220.76</v>
      </c>
      <c r="J16" s="11">
        <f>VLOOKUP(B16,'[2]DHG 2023-24'!$B$2:$CO$265,49,FALSE)</f>
        <v>17</v>
      </c>
      <c r="K16" s="11">
        <f>VLOOKUP(B16,'[2]DHG 2023-24'!$B$2:$AK$265,36,FALSE)</f>
        <v>0</v>
      </c>
      <c r="L16" s="12">
        <f>VLOOKUP(B16,'[2]DHG 2023-24'!$B$2:$AY$265,50,FALSE)</f>
        <v>1729.82</v>
      </c>
      <c r="M16" s="11">
        <f>VLOOKUP(B16,'[2]DHG 2023-24'!$B$2:$CM$265,90,FALSE)</f>
        <v>1602.46</v>
      </c>
      <c r="N16" s="11">
        <f>VLOOKUP(B16,'[2]DHG 2023-24'!$B$2:$CN$265,91,FALSE)</f>
        <v>240.85999999999999</v>
      </c>
      <c r="O16" s="11">
        <f>VLOOKUP(B16,'[2]DHG 2023-24'!$B$2:$CO$265,92,FALSE)</f>
        <v>20</v>
      </c>
      <c r="P16" s="46">
        <f>VLOOKUP(B16,'[2]DHG 2023-24'!$B$2:$CP$265,93,FALSE)</f>
        <v>1863.32</v>
      </c>
      <c r="Q16" s="11">
        <f>VLOOKUP(B16,'[1]DHG 2024-25'!$B$2:$J$265,9,FALSE)</f>
        <v>46</v>
      </c>
      <c r="R16" s="11">
        <f>VLOOKUP(B16,'[1]DHG 2024-25'!$B$2:$K$265,10,FALSE)</f>
        <v>1505</v>
      </c>
      <c r="S16" s="11">
        <f>VLOOKUP(B16,'[1]DHG 2024-25'!$B$2:$AV$265,47,FALSE)</f>
        <v>1547.7700000000002</v>
      </c>
      <c r="T16" s="11">
        <f>VLOOKUP(B16,'[1]DHG 2024-25'!$B$2:$AW$265,48,FALSE)</f>
        <v>239.76</v>
      </c>
      <c r="U16" s="11">
        <f>VLOOKUP(B16,'[1]DHG 2024-25'!$B$2:$AX$265,49,FALSE)</f>
        <v>17</v>
      </c>
      <c r="V16" s="11">
        <f>VLOOKUP(B16,'[1]DHG 2024-25'!$B$2:$AL$265,37,FALSE)</f>
        <v>0</v>
      </c>
      <c r="W16" s="50">
        <f>VLOOKUP(B16,'[1]DHG 2024-25'!$B$2:$AY$265,50,FALSE)</f>
        <v>1804.5300000000002</v>
      </c>
      <c r="X16" s="39">
        <f t="shared" si="0"/>
        <v>74.710000000000264</v>
      </c>
      <c r="Z16" s="41">
        <f t="shared" si="1"/>
        <v>-58.789999999999736</v>
      </c>
    </row>
    <row r="17" spans="1:26" ht="20.149999999999999" customHeight="1" x14ac:dyDescent="0.4">
      <c r="A17" s="4">
        <v>77</v>
      </c>
      <c r="B17" s="1" t="s">
        <v>29</v>
      </c>
      <c r="C17" s="1" t="s">
        <v>30</v>
      </c>
      <c r="D17" s="24" t="s">
        <v>31</v>
      </c>
      <c r="E17" s="29" t="s">
        <v>32</v>
      </c>
      <c r="F17" s="11">
        <f>VLOOKUP(B17,'[2]DHG 2023-24'!$B$2:$J$265,9,FALSE)</f>
        <v>45</v>
      </c>
      <c r="G17" s="11">
        <f>VLOOKUP(B17,'[2]DHG 2023-24'!$B$2:$K$265,10,FALSE)</f>
        <v>1549</v>
      </c>
      <c r="H17" s="11">
        <f>VLOOKUP(B17,'[2]DHG 2023-24'!$B$2:$AV$265,47,FALSE)</f>
        <v>1599.46</v>
      </c>
      <c r="I17" s="11">
        <f>VLOOKUP(B17,'[2]DHG 2023-24'!$B$2:$AW$265,48,FALSE)</f>
        <v>264.39999999999998</v>
      </c>
      <c r="J17" s="11">
        <f>VLOOKUP(B17,'[2]DHG 2023-24'!$B$2:$CO$265,49,FALSE)</f>
        <v>19</v>
      </c>
      <c r="K17" s="11">
        <f>VLOOKUP(B17,'[2]DHG 2023-24'!$B$2:$AK$265,36,FALSE)</f>
        <v>0</v>
      </c>
      <c r="L17" s="12">
        <f>VLOOKUP(B17,'[2]DHG 2023-24'!$B$2:$AY$265,50,FALSE)</f>
        <v>1882.8600000000001</v>
      </c>
      <c r="M17" s="11">
        <f>VLOOKUP(B17,'[2]DHG 2023-24'!$B$2:$CM$265,90,FALSE)</f>
        <v>1619.5</v>
      </c>
      <c r="N17" s="11">
        <f>VLOOKUP(B17,'[2]DHG 2023-24'!$B$2:$CN$265,91,FALSE)</f>
        <v>264.35999999999996</v>
      </c>
      <c r="O17" s="11">
        <f>VLOOKUP(B17,'[2]DHG 2023-24'!$B$2:$CO$265,92,FALSE)</f>
        <v>19</v>
      </c>
      <c r="P17" s="46">
        <f>VLOOKUP(B17,'[2]DHG 2023-24'!$B$2:$CP$265,93,FALSE)</f>
        <v>1902.8600000000001</v>
      </c>
      <c r="Q17" s="11">
        <f>VLOOKUP(B17,'[1]DHG 2024-25'!$B$2:$J$265,9,FALSE)</f>
        <v>44</v>
      </c>
      <c r="R17" s="11">
        <f>VLOOKUP(B17,'[1]DHG 2024-25'!$B$2:$K$265,10,FALSE)</f>
        <v>1520</v>
      </c>
      <c r="S17" s="11">
        <f>VLOOKUP(B17,'[1]DHG 2024-25'!$B$2:$AV$265,47,FALSE)</f>
        <v>1562.75</v>
      </c>
      <c r="T17" s="11">
        <f>VLOOKUP(B17,'[1]DHG 2024-25'!$B$2:$AW$265,48,FALSE)</f>
        <v>263.85000000000002</v>
      </c>
      <c r="U17" s="11">
        <f>VLOOKUP(B17,'[1]DHG 2024-25'!$B$2:$AX$265,49,FALSE)</f>
        <v>19</v>
      </c>
      <c r="V17" s="11">
        <f>VLOOKUP(B17,'[1]DHG 2024-25'!$B$2:$AL$265,37,FALSE)</f>
        <v>0</v>
      </c>
      <c r="W17" s="50">
        <f>VLOOKUP(B17,'[1]DHG 2024-25'!$B$2:$AY$265,50,FALSE)</f>
        <v>1845.6</v>
      </c>
      <c r="X17" s="39">
        <f t="shared" si="0"/>
        <v>-37.260000000000218</v>
      </c>
      <c r="Z17" s="41">
        <f t="shared" si="1"/>
        <v>-57.260000000000218</v>
      </c>
    </row>
    <row r="18" spans="1:26" ht="20.149999999999999" customHeight="1" x14ac:dyDescent="0.4">
      <c r="A18" s="4">
        <v>77</v>
      </c>
      <c r="B18" s="1" t="s">
        <v>99</v>
      </c>
      <c r="C18" s="1" t="s">
        <v>30</v>
      </c>
      <c r="D18" s="24" t="s">
        <v>100</v>
      </c>
      <c r="E18" s="29" t="s">
        <v>101</v>
      </c>
      <c r="F18" s="11">
        <f>VLOOKUP(B18,'[2]DHG 2023-24'!$B$2:$J$265,9,FALSE)</f>
        <v>36</v>
      </c>
      <c r="G18" s="11">
        <f>VLOOKUP(B18,'[2]DHG 2023-24'!$B$2:$K$265,10,FALSE)</f>
        <v>1211</v>
      </c>
      <c r="H18" s="11">
        <f>VLOOKUP(B18,'[2]DHG 2023-24'!$B$2:$AV$265,47,FALSE)</f>
        <v>1271.21</v>
      </c>
      <c r="I18" s="11">
        <f>VLOOKUP(B18,'[2]DHG 2023-24'!$B$2:$AW$265,48,FALSE)</f>
        <v>213.83</v>
      </c>
      <c r="J18" s="11">
        <f>VLOOKUP(B18,'[2]DHG 2023-24'!$B$2:$CO$265,49,FALSE)</f>
        <v>16</v>
      </c>
      <c r="K18" s="11">
        <f>VLOOKUP(B18,'[2]DHG 2023-24'!$B$2:$AK$265,36,FALSE)</f>
        <v>0</v>
      </c>
      <c r="L18" s="12">
        <f>VLOOKUP(B18,'[2]DHG 2023-24'!$B$2:$AY$265,50,FALSE)</f>
        <v>1501.04</v>
      </c>
      <c r="M18" s="11">
        <f>VLOOKUP(B18,'[2]DHG 2023-24'!$B$2:$CM$265,90,FALSE)</f>
        <v>1305.8</v>
      </c>
      <c r="N18" s="11">
        <f>VLOOKUP(B18,'[2]DHG 2023-24'!$B$2:$CN$265,91,FALSE)</f>
        <v>182.24</v>
      </c>
      <c r="O18" s="11">
        <f>VLOOKUP(B18,'[2]DHG 2023-24'!$B$2:$CO$265,92,FALSE)</f>
        <v>16</v>
      </c>
      <c r="P18" s="46">
        <f>VLOOKUP(B18,'[2]DHG 2023-24'!$B$2:$CP$265,93,FALSE)</f>
        <v>1504.04</v>
      </c>
      <c r="Q18" s="11">
        <f>VLOOKUP(B18,'[1]DHG 2024-25'!$B$2:$J$265,9,FALSE)</f>
        <v>35</v>
      </c>
      <c r="R18" s="11">
        <f>VLOOKUP(B18,'[1]DHG 2024-25'!$B$2:$K$265,10,FALSE)</f>
        <v>1176</v>
      </c>
      <c r="S18" s="11">
        <f>VLOOKUP(B18,'[1]DHG 2024-25'!$B$2:$AV$265,47,FALSE)</f>
        <v>1212.5</v>
      </c>
      <c r="T18" s="11">
        <f>VLOOKUP(B18,'[1]DHG 2024-25'!$B$2:$AW$265,48,FALSE)</f>
        <v>219.37</v>
      </c>
      <c r="U18" s="11">
        <f>VLOOKUP(B18,'[1]DHG 2024-25'!$B$2:$AX$265,49,FALSE)</f>
        <v>16</v>
      </c>
      <c r="V18" s="11">
        <f>VLOOKUP(B18,'[1]DHG 2024-25'!$B$2:$AL$265,37,FALSE)</f>
        <v>0</v>
      </c>
      <c r="W18" s="50">
        <f>VLOOKUP(B18,'[1]DHG 2024-25'!$B$2:$AY$265,50,FALSE)</f>
        <v>1447.87</v>
      </c>
      <c r="X18" s="39">
        <f t="shared" si="0"/>
        <v>-53.170000000000073</v>
      </c>
      <c r="Z18" s="41">
        <f t="shared" si="1"/>
        <v>-56.170000000000073</v>
      </c>
    </row>
    <row r="19" spans="1:26" ht="20.149999999999999" customHeight="1" x14ac:dyDescent="0.4">
      <c r="A19" s="4">
        <v>77</v>
      </c>
      <c r="B19" s="1" t="s">
        <v>147</v>
      </c>
      <c r="C19" s="1" t="s">
        <v>30</v>
      </c>
      <c r="D19" s="24" t="s">
        <v>148</v>
      </c>
      <c r="E19" s="29" t="s">
        <v>149</v>
      </c>
      <c r="F19" s="11">
        <f>VLOOKUP(B19,'[2]DHG 2023-24'!$B$2:$J$265,9,FALSE)</f>
        <v>46</v>
      </c>
      <c r="G19" s="11">
        <f>VLOOKUP(B19,'[2]DHG 2023-24'!$B$2:$K$265,10,FALSE)</f>
        <v>1577</v>
      </c>
      <c r="H19" s="11">
        <f>VLOOKUP(B19,'[2]DHG 2023-24'!$B$2:$AV$265,47,FALSE)</f>
        <v>1656.4</v>
      </c>
      <c r="I19" s="11">
        <f>VLOOKUP(B19,'[2]DHG 2023-24'!$B$2:$AW$265,48,FALSE)</f>
        <v>280</v>
      </c>
      <c r="J19" s="11">
        <f>VLOOKUP(B19,'[2]DHG 2023-24'!$B$2:$CO$265,49,FALSE)</f>
        <v>20</v>
      </c>
      <c r="K19" s="11">
        <f>VLOOKUP(B19,'[2]DHG 2023-24'!$B$2:$AK$265,36,FALSE)</f>
        <v>0</v>
      </c>
      <c r="L19" s="12">
        <f>VLOOKUP(B19,'[2]DHG 2023-24'!$B$2:$AY$265,50,FALSE)</f>
        <v>1956.4</v>
      </c>
      <c r="M19" s="11">
        <f>VLOOKUP(B19,'[2]DHG 2023-24'!$B$2:$CM$265,90,FALSE)</f>
        <v>1668.8000000000002</v>
      </c>
      <c r="N19" s="11">
        <f>VLOOKUP(B19,'[2]DHG 2023-24'!$B$2:$CN$265,91,FALSE)</f>
        <v>285.49</v>
      </c>
      <c r="O19" s="11">
        <f>VLOOKUP(B19,'[2]DHG 2023-24'!$B$2:$CO$265,92,FALSE)</f>
        <v>20</v>
      </c>
      <c r="P19" s="46">
        <f>VLOOKUP(B19,'[2]DHG 2023-24'!$B$2:$CP$265,93,FALSE)</f>
        <v>1974.2900000000002</v>
      </c>
      <c r="Q19" s="11">
        <f>VLOOKUP(B19,'[1]DHG 2024-25'!$B$2:$J$265,9,FALSE)</f>
        <v>46</v>
      </c>
      <c r="R19" s="11">
        <f>VLOOKUP(B19,'[1]DHG 2024-25'!$B$2:$K$265,10,FALSE)</f>
        <v>1577</v>
      </c>
      <c r="S19" s="11">
        <f>VLOOKUP(B19,'[1]DHG 2024-25'!$B$2:$AV$265,47,FALSE)</f>
        <v>1604.0900000000001</v>
      </c>
      <c r="T19" s="11">
        <f>VLOOKUP(B19,'[1]DHG 2024-25'!$B$2:$AW$265,48,FALSE)</f>
        <v>298.26</v>
      </c>
      <c r="U19" s="11">
        <f>VLOOKUP(B19,'[1]DHG 2024-25'!$B$2:$AX$265,49,FALSE)</f>
        <v>20</v>
      </c>
      <c r="V19" s="11">
        <f>VLOOKUP(B19,'[1]DHG 2024-25'!$B$2:$AL$265,37,FALSE)</f>
        <v>0</v>
      </c>
      <c r="W19" s="50">
        <f>VLOOKUP(B19,'[1]DHG 2024-25'!$B$2:$AY$265,50,FALSE)</f>
        <v>1922.3500000000001</v>
      </c>
      <c r="X19" s="39">
        <f t="shared" si="0"/>
        <v>-34.049999999999955</v>
      </c>
      <c r="Z19" s="41">
        <f t="shared" si="1"/>
        <v>-51.940000000000055</v>
      </c>
    </row>
    <row r="20" spans="1:26" ht="20.149999999999999" customHeight="1" x14ac:dyDescent="0.4">
      <c r="A20" s="4">
        <v>77</v>
      </c>
      <c r="B20" s="1" t="s">
        <v>194</v>
      </c>
      <c r="C20" s="1" t="s">
        <v>30</v>
      </c>
      <c r="D20" s="24" t="s">
        <v>195</v>
      </c>
      <c r="E20" s="29" t="s">
        <v>149</v>
      </c>
      <c r="F20" s="11">
        <f>VLOOKUP(B20,'[2]DHG 2023-24'!$B$2:$J$265,9,FALSE)</f>
        <v>50</v>
      </c>
      <c r="G20" s="11">
        <f>VLOOKUP(B20,'[2]DHG 2023-24'!$B$2:$K$265,10,FALSE)</f>
        <v>1583</v>
      </c>
      <c r="H20" s="11">
        <f>VLOOKUP(B20,'[2]DHG 2023-24'!$B$2:$AV$265,47,FALSE)</f>
        <v>1698.83</v>
      </c>
      <c r="I20" s="11">
        <f>VLOOKUP(B20,'[2]DHG 2023-24'!$B$2:$AW$265,48,FALSE)</f>
        <v>305.2</v>
      </c>
      <c r="J20" s="11">
        <f>VLOOKUP(B20,'[2]DHG 2023-24'!$B$2:$CO$265,49,FALSE)</f>
        <v>20</v>
      </c>
      <c r="K20" s="11">
        <f>VLOOKUP(B20,'[2]DHG 2023-24'!$B$2:$AK$265,36,FALSE)</f>
        <v>0</v>
      </c>
      <c r="L20" s="12">
        <f>VLOOKUP(B20,'[2]DHG 2023-24'!$B$2:$AY$265,50,FALSE)</f>
        <v>2024.03</v>
      </c>
      <c r="M20" s="11">
        <f>VLOOKUP(B20,'[2]DHG 2023-24'!$B$2:$CM$265,90,FALSE)</f>
        <v>1741.25</v>
      </c>
      <c r="N20" s="11">
        <f>VLOOKUP(B20,'[2]DHG 2023-24'!$B$2:$CN$265,91,FALSE)</f>
        <v>289.27999999999997</v>
      </c>
      <c r="O20" s="11">
        <f>VLOOKUP(B20,'[2]DHG 2023-24'!$B$2:$CO$265,92,FALSE)</f>
        <v>20.5</v>
      </c>
      <c r="P20" s="46">
        <f>VLOOKUP(B20,'[2]DHG 2023-24'!$B$2:$CP$265,93,FALSE)</f>
        <v>2051.0299999999997</v>
      </c>
      <c r="Q20" s="11">
        <f>VLOOKUP(B20,'[1]DHG 2024-25'!$B$2:$J$265,9,FALSE)</f>
        <v>50</v>
      </c>
      <c r="R20" s="11">
        <f>VLOOKUP(B20,'[1]DHG 2024-25'!$B$2:$K$265,10,FALSE)</f>
        <v>1575</v>
      </c>
      <c r="S20" s="11">
        <f>VLOOKUP(B20,'[1]DHG 2024-25'!$B$2:$AV$265,47,FALSE)</f>
        <v>1702.63</v>
      </c>
      <c r="T20" s="11">
        <f>VLOOKUP(B20,'[1]DHG 2024-25'!$B$2:$AW$265,48,FALSE)</f>
        <v>278.52</v>
      </c>
      <c r="U20" s="11">
        <f>VLOOKUP(B20,'[1]DHG 2024-25'!$B$2:$AX$265,49,FALSE)</f>
        <v>20</v>
      </c>
      <c r="V20" s="11">
        <f>VLOOKUP(B20,'[1]DHG 2024-25'!$B$2:$AL$265,37,FALSE)</f>
        <v>0</v>
      </c>
      <c r="W20" s="50">
        <f>VLOOKUP(B20,'[1]DHG 2024-25'!$B$2:$AY$265,50,FALSE)</f>
        <v>2001.15</v>
      </c>
      <c r="X20" s="39">
        <f t="shared" si="0"/>
        <v>-22.879999999999882</v>
      </c>
      <c r="Z20" s="41">
        <f t="shared" si="1"/>
        <v>-49.879999999999654</v>
      </c>
    </row>
    <row r="21" spans="1:26" ht="20.149999999999999" customHeight="1" x14ac:dyDescent="0.4">
      <c r="A21" s="4">
        <v>93</v>
      </c>
      <c r="B21" s="1" t="s">
        <v>517</v>
      </c>
      <c r="C21" s="1" t="s">
        <v>49</v>
      </c>
      <c r="D21" s="24" t="s">
        <v>242</v>
      </c>
      <c r="E21" s="29" t="s">
        <v>518</v>
      </c>
      <c r="F21" s="11">
        <f>VLOOKUP(B21,'[2]DHG 2023-24'!$B$2:$J$265,9,FALSE)</f>
        <v>51</v>
      </c>
      <c r="G21" s="11">
        <f>VLOOKUP(B21,'[2]DHG 2023-24'!$B$2:$K$265,10,FALSE)</f>
        <v>1612</v>
      </c>
      <c r="H21" s="11">
        <f>VLOOKUP(B21,'[2]DHG 2023-24'!$B$2:$AV$265,47,FALSE)</f>
        <v>1906.1599999999999</v>
      </c>
      <c r="I21" s="11">
        <f>VLOOKUP(B21,'[2]DHG 2023-24'!$B$2:$AW$265,48,FALSE)</f>
        <v>252.62</v>
      </c>
      <c r="J21" s="11">
        <f>VLOOKUP(B21,'[2]DHG 2023-24'!$B$2:$CO$265,49,FALSE)</f>
        <v>28</v>
      </c>
      <c r="K21" s="11">
        <f>VLOOKUP(B21,'[2]DHG 2023-24'!$B$2:$AK$265,36,FALSE)</f>
        <v>57</v>
      </c>
      <c r="L21" s="12">
        <f>VLOOKUP(B21,'[2]DHG 2023-24'!$B$2:$AY$265,50,FALSE)</f>
        <v>2186.7799999999997</v>
      </c>
      <c r="M21" s="11">
        <f>VLOOKUP(B21,'[2]DHG 2023-24'!$B$2:$CM$265,90,FALSE)</f>
        <v>1823.5499999999997</v>
      </c>
      <c r="N21" s="11">
        <f>VLOOKUP(B21,'[2]DHG 2023-24'!$B$2:$CN$265,91,FALSE)</f>
        <v>429.49</v>
      </c>
      <c r="O21" s="11">
        <f>VLOOKUP(B21,'[2]DHG 2023-24'!$B$2:$CO$265,92,FALSE)</f>
        <v>29</v>
      </c>
      <c r="P21" s="46">
        <f>VLOOKUP(B21,'[2]DHG 2023-24'!$B$2:$CP$265,93,FALSE)</f>
        <v>2282.04</v>
      </c>
      <c r="Q21" s="11">
        <f>VLOOKUP(B21,'[1]DHG 2024-25'!$B$2:$J$265,9,FALSE)</f>
        <v>52</v>
      </c>
      <c r="R21" s="11">
        <f>VLOOKUP(B21,'[1]DHG 2024-25'!$B$2:$K$265,10,FALSE)</f>
        <v>1415</v>
      </c>
      <c r="S21" s="11">
        <f>VLOOKUP(B21,'[1]DHG 2024-25'!$B$2:$AV$265,47,FALSE)</f>
        <v>1948.19</v>
      </c>
      <c r="T21" s="11">
        <f>VLOOKUP(B21,'[1]DHG 2024-25'!$B$2:$AW$265,48,FALSE)</f>
        <v>256.42</v>
      </c>
      <c r="U21" s="11">
        <f>VLOOKUP(B21,'[1]DHG 2024-25'!$B$2:$AX$265,49,FALSE)</f>
        <v>28</v>
      </c>
      <c r="V21" s="11">
        <f>VLOOKUP(B21,'[1]DHG 2024-25'!$B$2:$AL$265,37,FALSE)</f>
        <v>57</v>
      </c>
      <c r="W21" s="50">
        <f>VLOOKUP(B21,'[1]DHG 2024-25'!$B$2:$AY$265,50,FALSE)</f>
        <v>2232.61</v>
      </c>
      <c r="X21" s="39">
        <f t="shared" si="0"/>
        <v>45.830000000000382</v>
      </c>
      <c r="Z21" s="41">
        <f t="shared" si="1"/>
        <v>-49.429999999999836</v>
      </c>
    </row>
    <row r="22" spans="1:26" ht="20.149999999999999" customHeight="1" x14ac:dyDescent="0.4">
      <c r="A22" s="4">
        <v>93</v>
      </c>
      <c r="B22" s="1" t="s">
        <v>469</v>
      </c>
      <c r="C22" s="1" t="s">
        <v>49</v>
      </c>
      <c r="D22" s="24" t="s">
        <v>470</v>
      </c>
      <c r="E22" s="29" t="s">
        <v>471</v>
      </c>
      <c r="F22" s="11">
        <f>VLOOKUP(B22,'[2]DHG 2023-24'!$B$2:$J$265,9,FALSE)</f>
        <v>31</v>
      </c>
      <c r="G22" s="11">
        <f>VLOOKUP(B22,'[2]DHG 2023-24'!$B$2:$K$265,10,FALSE)</f>
        <v>965</v>
      </c>
      <c r="H22" s="11">
        <f>VLOOKUP(B22,'[2]DHG 2023-24'!$B$2:$AV$265,47,FALSE)</f>
        <v>1055.5900000000001</v>
      </c>
      <c r="I22" s="11">
        <f>VLOOKUP(B22,'[2]DHG 2023-24'!$B$2:$AW$265,48,FALSE)</f>
        <v>196.88</v>
      </c>
      <c r="J22" s="11">
        <f>VLOOKUP(B22,'[2]DHG 2023-24'!$B$2:$CO$265,49,FALSE)</f>
        <v>22</v>
      </c>
      <c r="K22" s="11">
        <f>VLOOKUP(B22,'[2]DHG 2023-24'!$B$2:$AK$265,36,FALSE)</f>
        <v>28</v>
      </c>
      <c r="L22" s="12">
        <f>VLOOKUP(B22,'[2]DHG 2023-24'!$B$2:$AY$265,50,FALSE)</f>
        <v>1274.4700000000003</v>
      </c>
      <c r="M22" s="11">
        <f>VLOOKUP(B22,'[2]DHG 2023-24'!$B$2:$CM$265,90,FALSE)</f>
        <v>1065.7</v>
      </c>
      <c r="N22" s="11">
        <f>VLOOKUP(B22,'[2]DHG 2023-24'!$B$2:$CN$265,91,FALSE)</f>
        <v>210.15</v>
      </c>
      <c r="O22" s="11">
        <f>VLOOKUP(B22,'[2]DHG 2023-24'!$B$2:$CO$265,92,FALSE)</f>
        <v>18</v>
      </c>
      <c r="P22" s="46">
        <f>VLOOKUP(B22,'[2]DHG 2023-24'!$B$2:$CP$265,93,FALSE)</f>
        <v>1293.8500000000004</v>
      </c>
      <c r="Q22" s="11">
        <f>VLOOKUP(B22,'[1]DHG 2024-25'!$B$2:$J$265,9,FALSE)</f>
        <v>30</v>
      </c>
      <c r="R22" s="11">
        <f>VLOOKUP(B22,'[1]DHG 2024-25'!$B$2:$K$265,10,FALSE)</f>
        <v>941</v>
      </c>
      <c r="S22" s="11">
        <f>VLOOKUP(B22,'[1]DHG 2024-25'!$B$2:$AV$265,47,FALSE)</f>
        <v>1029.51</v>
      </c>
      <c r="T22" s="11">
        <f>VLOOKUP(B22,'[1]DHG 2024-25'!$B$2:$AW$265,48,FALSE)</f>
        <v>193.78</v>
      </c>
      <c r="U22" s="11">
        <f>VLOOKUP(B22,'[1]DHG 2024-25'!$B$2:$AX$265,49,FALSE)</f>
        <v>22</v>
      </c>
      <c r="V22" s="11">
        <f>VLOOKUP(B22,'[1]DHG 2024-25'!$B$2:$AL$265,37,FALSE)</f>
        <v>28</v>
      </c>
      <c r="W22" s="50">
        <f>VLOOKUP(B22,'[1]DHG 2024-25'!$B$2:$AY$265,50,FALSE)</f>
        <v>1245.29</v>
      </c>
      <c r="X22" s="39">
        <f t="shared" si="0"/>
        <v>-29.180000000000291</v>
      </c>
      <c r="Z22" s="41">
        <f t="shared" si="1"/>
        <v>-48.5600000000004</v>
      </c>
    </row>
    <row r="23" spans="1:26" ht="20.149999999999999" customHeight="1" x14ac:dyDescent="0.4">
      <c r="A23" s="4">
        <v>77</v>
      </c>
      <c r="B23" s="1" t="s">
        <v>189</v>
      </c>
      <c r="C23" s="1" t="s">
        <v>23</v>
      </c>
      <c r="D23" s="24" t="s">
        <v>190</v>
      </c>
      <c r="E23" s="29" t="s">
        <v>191</v>
      </c>
      <c r="F23" s="11">
        <f>VLOOKUP(B23,'[2]DHG 2023-24'!$B$2:$J$265,9,FALSE)</f>
        <v>28</v>
      </c>
      <c r="G23" s="11">
        <f>VLOOKUP(B23,'[2]DHG 2023-24'!$B$2:$K$265,10,FALSE)</f>
        <v>893</v>
      </c>
      <c r="H23" s="11">
        <f>VLOOKUP(B23,'[2]DHG 2023-24'!$B$2:$AV$265,47,FALSE)</f>
        <v>1003.1600000000001</v>
      </c>
      <c r="I23" s="11">
        <f>VLOOKUP(B23,'[2]DHG 2023-24'!$B$2:$AW$265,48,FALSE)</f>
        <v>141.27000000000001</v>
      </c>
      <c r="J23" s="11">
        <f>VLOOKUP(B23,'[2]DHG 2023-24'!$B$2:$CO$265,49,FALSE)</f>
        <v>10</v>
      </c>
      <c r="K23" s="11">
        <f>VLOOKUP(B23,'[2]DHG 2023-24'!$B$2:$AK$265,36,FALSE)</f>
        <v>0</v>
      </c>
      <c r="L23" s="12">
        <f>VLOOKUP(B23,'[2]DHG 2023-24'!$B$2:$AY$265,50,FALSE)</f>
        <v>1154.43</v>
      </c>
      <c r="M23" s="11">
        <f>VLOOKUP(B23,'[2]DHG 2023-24'!$B$2:$CM$265,90,FALSE)</f>
        <v>979.55000000000007</v>
      </c>
      <c r="N23" s="11">
        <f>VLOOKUP(B23,'[2]DHG 2023-24'!$B$2:$CN$265,91,FALSE)</f>
        <v>124.00000000000001</v>
      </c>
      <c r="O23" s="11">
        <f>VLOOKUP(B23,'[2]DHG 2023-24'!$B$2:$CO$265,92,FALSE)</f>
        <v>14.5</v>
      </c>
      <c r="P23" s="46">
        <f>VLOOKUP(B23,'[2]DHG 2023-24'!$B$2:$CP$265,93,FALSE)</f>
        <v>1118.0500000000002</v>
      </c>
      <c r="Q23" s="11">
        <f>VLOOKUP(B23,'[1]DHG 2024-25'!$B$2:$J$265,9,FALSE)</f>
        <v>26</v>
      </c>
      <c r="R23" s="11">
        <f>VLOOKUP(B23,'[1]DHG 2024-25'!$B$2:$K$265,10,FALSE)</f>
        <v>841</v>
      </c>
      <c r="S23" s="11">
        <f>VLOOKUP(B23,'[1]DHG 2024-25'!$B$2:$AV$265,47,FALSE)</f>
        <v>929.33</v>
      </c>
      <c r="T23" s="11">
        <f>VLOOKUP(B23,'[1]DHG 2024-25'!$B$2:$AW$265,48,FALSE)</f>
        <v>130.65</v>
      </c>
      <c r="U23" s="11">
        <f>VLOOKUP(B23,'[1]DHG 2024-25'!$B$2:$AX$265,49,FALSE)</f>
        <v>10</v>
      </c>
      <c r="V23" s="11">
        <f>VLOOKUP(B23,'[1]DHG 2024-25'!$B$2:$AL$265,37,FALSE)</f>
        <v>0</v>
      </c>
      <c r="W23" s="50">
        <f>VLOOKUP(B23,'[1]DHG 2024-25'!$B$2:$AY$265,50,FALSE)</f>
        <v>1069.98</v>
      </c>
      <c r="X23" s="39">
        <f t="shared" si="0"/>
        <v>-84.450000000000045</v>
      </c>
      <c r="Z23" s="41">
        <f t="shared" si="1"/>
        <v>-48.070000000000164</v>
      </c>
    </row>
    <row r="24" spans="1:26" ht="20.149999999999999" customHeight="1" x14ac:dyDescent="0.4">
      <c r="A24" s="4">
        <v>93</v>
      </c>
      <c r="B24" s="19" t="s">
        <v>620</v>
      </c>
      <c r="C24" s="19" t="s">
        <v>49</v>
      </c>
      <c r="D24" s="25" t="s">
        <v>618</v>
      </c>
      <c r="E24" s="30" t="s">
        <v>619</v>
      </c>
      <c r="F24" s="11">
        <f>VLOOKUP(B24,'[2]DHG 2023-24'!$B$2:$J$265,9,FALSE)</f>
        <v>18</v>
      </c>
      <c r="G24" s="11">
        <f>VLOOKUP(B24,'[2]DHG 2023-24'!$B$2:$K$265,10,FALSE)</f>
        <v>619</v>
      </c>
      <c r="H24" s="11">
        <f>VLOOKUP(B24,'[2]DHG 2023-24'!$B$2:$AV$265,47,FALSE)</f>
        <v>586.95000000000005</v>
      </c>
      <c r="I24" s="11">
        <f>VLOOKUP(B24,'[2]DHG 2023-24'!$B$2:$AW$265,48,FALSE)</f>
        <v>120.5</v>
      </c>
      <c r="J24" s="11">
        <f>VLOOKUP(B24,'[2]DHG 2023-24'!$B$2:$CO$265,49,FALSE)</f>
        <v>8</v>
      </c>
      <c r="K24" s="11">
        <f>VLOOKUP(B24,'[2]DHG 2023-24'!$B$2:$AK$265,36,FALSE)</f>
        <v>10</v>
      </c>
      <c r="L24" s="12">
        <f>VLOOKUP(B24,'[2]DHG 2023-24'!$B$2:$AY$265,50,FALSE)</f>
        <v>715.45</v>
      </c>
      <c r="M24" s="11">
        <f>VLOOKUP(B24,'[2]DHG 2023-24'!$B$2:$CM$265,90,FALSE)</f>
        <v>598.1</v>
      </c>
      <c r="N24" s="11">
        <f>VLOOKUP(B24,'[2]DHG 2023-24'!$B$2:$CN$265,91,FALSE)</f>
        <v>116.35</v>
      </c>
      <c r="O24" s="11">
        <f>VLOOKUP(B24,'[2]DHG 2023-24'!$B$2:$CO$265,92,FALSE)</f>
        <v>10</v>
      </c>
      <c r="P24" s="46">
        <f>VLOOKUP(B24,'[2]DHG 2023-24'!$B$2:$CP$265,93,FALSE)</f>
        <v>724.45</v>
      </c>
      <c r="Q24" s="11">
        <f>VLOOKUP(B24,'[1]DHG 2024-25'!$B$2:$J$265,9,FALSE)</f>
        <v>17</v>
      </c>
      <c r="R24" s="11">
        <f>VLOOKUP(B24,'[1]DHG 2024-25'!$B$2:$K$265,10,FALSE)</f>
        <v>567</v>
      </c>
      <c r="S24" s="11">
        <f>VLOOKUP(B24,'[1]DHG 2024-25'!$B$2:$AV$265,47,FALSE)</f>
        <v>552.98</v>
      </c>
      <c r="T24" s="11">
        <f>VLOOKUP(B24,'[1]DHG 2024-25'!$B$2:$AW$265,48,FALSE)</f>
        <v>114.02</v>
      </c>
      <c r="U24" s="11">
        <f>VLOOKUP(B24,'[1]DHG 2024-25'!$B$2:$AX$265,49,FALSE)</f>
        <v>10</v>
      </c>
      <c r="V24" s="11">
        <f>VLOOKUP(B24,'[1]DHG 2024-25'!$B$2:$AL$265,37,FALSE)</f>
        <v>10</v>
      </c>
      <c r="W24" s="50">
        <f>VLOOKUP(B24,'[1]DHG 2024-25'!$B$2:$AY$265,50,FALSE)</f>
        <v>677</v>
      </c>
      <c r="X24" s="39">
        <f t="shared" si="0"/>
        <v>-38.450000000000045</v>
      </c>
      <c r="Z24" s="41">
        <f t="shared" si="1"/>
        <v>-47.450000000000045</v>
      </c>
    </row>
    <row r="25" spans="1:26" ht="20.149999999999999" customHeight="1" x14ac:dyDescent="0.4">
      <c r="A25" s="42">
        <v>94</v>
      </c>
      <c r="B25" s="1" t="s">
        <v>308</v>
      </c>
      <c r="C25" s="1" t="s">
        <v>49</v>
      </c>
      <c r="D25" s="24" t="s">
        <v>312</v>
      </c>
      <c r="E25" s="29" t="s">
        <v>311</v>
      </c>
      <c r="F25" s="11">
        <f>VLOOKUP(B25,'[2]DHG 2023-24'!$B$2:$J$265,9,FALSE)</f>
        <v>19</v>
      </c>
      <c r="G25" s="11">
        <f>VLOOKUP(B25,'[2]DHG 2023-24'!$B$2:$K$265,10,FALSE)</f>
        <v>627</v>
      </c>
      <c r="H25" s="11">
        <f>VLOOKUP(B25,'[2]DHG 2023-24'!$B$2:$AV$265,47,FALSE)</f>
        <v>664.8599999999999</v>
      </c>
      <c r="I25" s="11">
        <f>VLOOKUP(B25,'[2]DHG 2023-24'!$B$2:$AW$265,48,FALSE)</f>
        <v>81.95</v>
      </c>
      <c r="J25" s="11">
        <f>VLOOKUP(B25,'[2]DHG 2023-24'!$B$2:$CO$265,49,FALSE)</f>
        <v>9</v>
      </c>
      <c r="K25" s="11">
        <f>VLOOKUP(B25,'[2]DHG 2023-24'!$B$2:$AK$265,36,FALSE)</f>
        <v>0</v>
      </c>
      <c r="L25" s="12">
        <f>VLOOKUP(B25,'[2]DHG 2023-24'!$B$2:$AY$265,50,FALSE)</f>
        <v>755.81</v>
      </c>
      <c r="M25" s="11">
        <f>VLOOKUP(B25,'[2]DHG 2023-24'!$B$2:$CM$265,90,FALSE)</f>
        <v>703.84999999999991</v>
      </c>
      <c r="N25" s="11">
        <f>VLOOKUP(B25,'[2]DHG 2023-24'!$B$2:$CN$265,91,FALSE)</f>
        <v>89.460000000000008</v>
      </c>
      <c r="O25" s="11">
        <f>VLOOKUP(B25,'[2]DHG 2023-24'!$B$2:$CO$265,92,FALSE)</f>
        <v>9</v>
      </c>
      <c r="P25" s="46">
        <f>VLOOKUP(B25,'[2]DHG 2023-24'!$B$2:$CP$265,93,FALSE)</f>
        <v>802.31</v>
      </c>
      <c r="Q25" s="11">
        <f>VLOOKUP(B25,'[1]DHG 2024-25'!$B$2:$J$265,9,FALSE)</f>
        <v>19</v>
      </c>
      <c r="R25" s="11">
        <f>VLOOKUP(B25,'[1]DHG 2024-25'!$B$2:$K$265,10,FALSE)</f>
        <v>627</v>
      </c>
      <c r="S25" s="11">
        <f>VLOOKUP(B25,'[1]DHG 2024-25'!$B$2:$AV$265,47,FALSE)</f>
        <v>656.87</v>
      </c>
      <c r="T25" s="11">
        <f>VLOOKUP(B25,'[1]DHG 2024-25'!$B$2:$AW$265,48,FALSE)</f>
        <v>89.58</v>
      </c>
      <c r="U25" s="11">
        <f>VLOOKUP(B25,'[1]DHG 2024-25'!$B$2:$AX$265,49,FALSE)</f>
        <v>9</v>
      </c>
      <c r="V25" s="11">
        <f>VLOOKUP(B25,'[1]DHG 2024-25'!$B$2:$AL$265,37,FALSE)</f>
        <v>0</v>
      </c>
      <c r="W25" s="50">
        <f>VLOOKUP(B25,'[1]DHG 2024-25'!$B$2:$AY$265,50,FALSE)</f>
        <v>755.45</v>
      </c>
      <c r="X25" s="39">
        <f t="shared" si="0"/>
        <v>-0.35999999999989996</v>
      </c>
      <c r="Z25" s="41">
        <f t="shared" si="1"/>
        <v>-46.8599999999999</v>
      </c>
    </row>
    <row r="26" spans="1:26" ht="20.149999999999999" customHeight="1" x14ac:dyDescent="0.4">
      <c r="A26" s="4">
        <v>93</v>
      </c>
      <c r="B26" s="1" t="s">
        <v>445</v>
      </c>
      <c r="C26" s="1" t="s">
        <v>30</v>
      </c>
      <c r="D26" s="24" t="s">
        <v>232</v>
      </c>
      <c r="E26" s="29" t="s">
        <v>446</v>
      </c>
      <c r="F26" s="11">
        <f>VLOOKUP(B26,'[2]DHG 2023-24'!$B$2:$J$265,9,FALSE)</f>
        <v>34</v>
      </c>
      <c r="G26" s="11">
        <f>VLOOKUP(B26,'[2]DHG 2023-24'!$B$2:$K$265,10,FALSE)</f>
        <v>1065</v>
      </c>
      <c r="H26" s="11">
        <f>VLOOKUP(B26,'[2]DHG 2023-24'!$B$2:$AV$265,47,FALSE)</f>
        <v>1221.42</v>
      </c>
      <c r="I26" s="11">
        <f>VLOOKUP(B26,'[2]DHG 2023-24'!$B$2:$AW$265,48,FALSE)</f>
        <v>156.55000000000001</v>
      </c>
      <c r="J26" s="11">
        <f>VLOOKUP(B26,'[2]DHG 2023-24'!$B$2:$CO$265,49,FALSE)</f>
        <v>14</v>
      </c>
      <c r="K26" s="11">
        <f>VLOOKUP(B26,'[2]DHG 2023-24'!$B$2:$AK$265,36,FALSE)</f>
        <v>0</v>
      </c>
      <c r="L26" s="12">
        <f>VLOOKUP(B26,'[2]DHG 2023-24'!$B$2:$AY$265,50,FALSE)</f>
        <v>1391.97</v>
      </c>
      <c r="M26" s="11">
        <f>VLOOKUP(B26,'[2]DHG 2023-24'!$B$2:$CM$265,90,FALSE)</f>
        <v>1195.0800000000002</v>
      </c>
      <c r="N26" s="11">
        <f>VLOOKUP(B26,'[2]DHG 2023-24'!$B$2:$CN$265,91,FALSE)</f>
        <v>149.62</v>
      </c>
      <c r="O26" s="11">
        <f>VLOOKUP(B26,'[2]DHG 2023-24'!$B$2:$CO$265,92,FALSE)</f>
        <v>16</v>
      </c>
      <c r="P26" s="46">
        <f>VLOOKUP(B26,'[2]DHG 2023-24'!$B$2:$CP$265,93,FALSE)</f>
        <v>1360.7</v>
      </c>
      <c r="Q26" s="11">
        <f>VLOOKUP(B26,'[1]DHG 2024-25'!$B$2:$J$265,9,FALSE)</f>
        <v>32</v>
      </c>
      <c r="R26" s="11">
        <f>VLOOKUP(B26,'[1]DHG 2024-25'!$B$2:$K$265,10,FALSE)</f>
        <v>1001</v>
      </c>
      <c r="S26" s="11">
        <f>VLOOKUP(B26,'[1]DHG 2024-25'!$B$2:$AV$265,47,FALSE)</f>
        <v>1153.2400000000002</v>
      </c>
      <c r="T26" s="11">
        <f>VLOOKUP(B26,'[1]DHG 2024-25'!$B$2:$AW$265,48,FALSE)</f>
        <v>146.63999999999999</v>
      </c>
      <c r="U26" s="11">
        <f>VLOOKUP(B26,'[1]DHG 2024-25'!$B$2:$AX$265,49,FALSE)</f>
        <v>14</v>
      </c>
      <c r="V26" s="11">
        <f>VLOOKUP(B26,'[1]DHG 2024-25'!$B$2:$AL$265,37,FALSE)</f>
        <v>0</v>
      </c>
      <c r="W26" s="50">
        <f>VLOOKUP(B26,'[1]DHG 2024-25'!$B$2:$AY$265,50,FALSE)</f>
        <v>1313.88</v>
      </c>
      <c r="X26" s="39">
        <f t="shared" si="0"/>
        <v>-78.089999999999918</v>
      </c>
      <c r="Z26" s="41">
        <f t="shared" si="1"/>
        <v>-46.819999999999936</v>
      </c>
    </row>
    <row r="27" spans="1:26" ht="20.149999999999999" customHeight="1" x14ac:dyDescent="0.4">
      <c r="A27" s="4">
        <v>77</v>
      </c>
      <c r="B27" s="1" t="s">
        <v>181</v>
      </c>
      <c r="C27" s="1" t="s">
        <v>30</v>
      </c>
      <c r="D27" s="24" t="s">
        <v>182</v>
      </c>
      <c r="E27" s="29" t="s">
        <v>183</v>
      </c>
      <c r="F27" s="11">
        <f>VLOOKUP(B27,'[2]DHG 2023-24'!$B$2:$J$265,9,FALSE)</f>
        <v>34</v>
      </c>
      <c r="G27" s="11">
        <f>VLOOKUP(B27,'[2]DHG 2023-24'!$B$2:$K$265,10,FALSE)</f>
        <v>1001</v>
      </c>
      <c r="H27" s="11">
        <f>VLOOKUP(B27,'[2]DHG 2023-24'!$B$2:$AV$265,47,FALSE)</f>
        <v>1165.25</v>
      </c>
      <c r="I27" s="11">
        <f>VLOOKUP(B27,'[2]DHG 2023-24'!$B$2:$AW$265,48,FALSE)</f>
        <v>215.22</v>
      </c>
      <c r="J27" s="11">
        <f>VLOOKUP(B27,'[2]DHG 2023-24'!$B$2:$CO$265,49,FALSE)</f>
        <v>18</v>
      </c>
      <c r="K27" s="11">
        <f>VLOOKUP(B27,'[2]DHG 2023-24'!$B$2:$AK$265,36,FALSE)</f>
        <v>2</v>
      </c>
      <c r="L27" s="12">
        <f>VLOOKUP(B27,'[2]DHG 2023-24'!$B$2:$AY$265,50,FALSE)</f>
        <v>1398.47</v>
      </c>
      <c r="M27" s="11">
        <f>VLOOKUP(B27,'[2]DHG 2023-24'!$B$2:$CM$265,90,FALSE)</f>
        <v>1190.08</v>
      </c>
      <c r="N27" s="11">
        <f>VLOOKUP(B27,'[2]DHG 2023-24'!$B$2:$CN$265,91,FALSE)</f>
        <v>213.89</v>
      </c>
      <c r="O27" s="11">
        <f>VLOOKUP(B27,'[2]DHG 2023-24'!$B$2:$CO$265,92,FALSE)</f>
        <v>18</v>
      </c>
      <c r="P27" s="46">
        <f>VLOOKUP(B27,'[2]DHG 2023-24'!$B$2:$CP$265,93,FALSE)</f>
        <v>1421.97</v>
      </c>
      <c r="Q27" s="11">
        <f>VLOOKUP(B27,'[1]DHG 2024-25'!$B$2:$J$265,9,FALSE)</f>
        <v>33</v>
      </c>
      <c r="R27" s="11">
        <f>VLOOKUP(B27,'[1]DHG 2024-25'!$B$2:$K$265,10,FALSE)</f>
        <v>966</v>
      </c>
      <c r="S27" s="11">
        <f>VLOOKUP(B27,'[1]DHG 2024-25'!$B$2:$AV$265,47,FALSE)</f>
        <v>1145.6500000000003</v>
      </c>
      <c r="T27" s="11">
        <f>VLOOKUP(B27,'[1]DHG 2024-25'!$B$2:$AW$265,48,FALSE)</f>
        <v>212.09</v>
      </c>
      <c r="U27" s="11">
        <f>VLOOKUP(B27,'[1]DHG 2024-25'!$B$2:$AX$265,49,FALSE)</f>
        <v>18</v>
      </c>
      <c r="V27" s="11">
        <f>VLOOKUP(B27,'[1]DHG 2024-25'!$B$2:$AL$265,37,FALSE)</f>
        <v>2</v>
      </c>
      <c r="W27" s="50">
        <f>VLOOKUP(B27,'[1]DHG 2024-25'!$B$2:$AY$265,50,FALSE)</f>
        <v>1375.7400000000002</v>
      </c>
      <c r="X27" s="39">
        <f t="shared" si="0"/>
        <v>-22.729999999999791</v>
      </c>
      <c r="Z27" s="41">
        <f t="shared" si="1"/>
        <v>-46.229999999999791</v>
      </c>
    </row>
    <row r="28" spans="1:26" ht="20.149999999999999" customHeight="1" x14ac:dyDescent="0.4">
      <c r="A28" s="4">
        <v>77</v>
      </c>
      <c r="B28" s="1" t="s">
        <v>208</v>
      </c>
      <c r="C28" s="1" t="s">
        <v>49</v>
      </c>
      <c r="D28" s="24" t="s">
        <v>209</v>
      </c>
      <c r="E28" s="29" t="s">
        <v>210</v>
      </c>
      <c r="F28" s="11">
        <f>VLOOKUP(B28,'[2]DHG 2023-24'!$B$2:$J$265,9,FALSE)</f>
        <v>21</v>
      </c>
      <c r="G28" s="11">
        <f>VLOOKUP(B28,'[2]DHG 2023-24'!$B$2:$K$265,10,FALSE)</f>
        <v>714</v>
      </c>
      <c r="H28" s="11">
        <f>VLOOKUP(B28,'[2]DHG 2023-24'!$B$2:$AV$265,47,FALSE)</f>
        <v>690.29000000000008</v>
      </c>
      <c r="I28" s="11">
        <f>VLOOKUP(B28,'[2]DHG 2023-24'!$B$2:$AW$265,48,FALSE)</f>
        <v>126.8</v>
      </c>
      <c r="J28" s="11">
        <f>VLOOKUP(B28,'[2]DHG 2023-24'!$B$2:$CO$265,49,FALSE)</f>
        <v>10</v>
      </c>
      <c r="K28" s="11">
        <f>VLOOKUP(B28,'[2]DHG 2023-24'!$B$2:$AK$265,36,FALSE)</f>
        <v>0</v>
      </c>
      <c r="L28" s="12">
        <f>VLOOKUP(B28,'[2]DHG 2023-24'!$B$2:$AY$265,50,FALSE)</f>
        <v>827.09</v>
      </c>
      <c r="M28" s="11">
        <f>VLOOKUP(B28,'[2]DHG 2023-24'!$B$2:$CM$265,90,FALSE)</f>
        <v>697.1</v>
      </c>
      <c r="N28" s="11">
        <f>VLOOKUP(B28,'[2]DHG 2023-24'!$B$2:$CN$265,91,FALSE)</f>
        <v>129.27000000000001</v>
      </c>
      <c r="O28" s="11">
        <f>VLOOKUP(B28,'[2]DHG 2023-24'!$B$2:$CO$265,92,FALSE)</f>
        <v>10</v>
      </c>
      <c r="P28" s="46">
        <f>VLOOKUP(B28,'[2]DHG 2023-24'!$B$2:$CP$265,93,FALSE)</f>
        <v>836.37</v>
      </c>
      <c r="Q28" s="11">
        <f>VLOOKUP(B28,'[1]DHG 2024-25'!$B$2:$J$265,9,FALSE)</f>
        <v>20</v>
      </c>
      <c r="R28" s="11">
        <f>VLOOKUP(B28,'[1]DHG 2024-25'!$B$2:$K$265,10,FALSE)</f>
        <v>679</v>
      </c>
      <c r="S28" s="11">
        <f>VLOOKUP(B28,'[1]DHG 2024-25'!$B$2:$AV$265,47,FALSE)</f>
        <v>667.74</v>
      </c>
      <c r="T28" s="11">
        <f>VLOOKUP(B28,'[1]DHG 2024-25'!$B$2:$AW$265,48,FALSE)</f>
        <v>112.76</v>
      </c>
      <c r="U28" s="11">
        <f>VLOOKUP(B28,'[1]DHG 2024-25'!$B$2:$AX$265,49,FALSE)</f>
        <v>10</v>
      </c>
      <c r="V28" s="11">
        <f>VLOOKUP(B28,'[1]DHG 2024-25'!$B$2:$AL$265,37,FALSE)</f>
        <v>0</v>
      </c>
      <c r="W28" s="50">
        <f>VLOOKUP(B28,'[1]DHG 2024-25'!$B$2:$AY$265,50,FALSE)</f>
        <v>790.5</v>
      </c>
      <c r="X28" s="39">
        <f t="shared" si="0"/>
        <v>-36.590000000000032</v>
      </c>
      <c r="Z28" s="41">
        <f t="shared" si="1"/>
        <v>-45.870000000000005</v>
      </c>
    </row>
    <row r="29" spans="1:26" ht="20.149999999999999" customHeight="1" x14ac:dyDescent="0.4">
      <c r="A29" s="42">
        <v>94</v>
      </c>
      <c r="B29" s="1" t="s">
        <v>238</v>
      </c>
      <c r="C29" s="1" t="s">
        <v>34</v>
      </c>
      <c r="D29" s="24" t="s">
        <v>239</v>
      </c>
      <c r="E29" s="29" t="s">
        <v>240</v>
      </c>
      <c r="F29" s="11">
        <f>VLOOKUP(B29,'[2]DHG 2023-24'!$B$2:$J$265,9,FALSE)</f>
        <v>38</v>
      </c>
      <c r="G29" s="11">
        <f>VLOOKUP(B29,'[2]DHG 2023-24'!$B$2:$K$265,10,FALSE)</f>
        <v>1166</v>
      </c>
      <c r="H29" s="11">
        <f>VLOOKUP(B29,'[2]DHG 2023-24'!$B$2:$AV$265,47,FALSE)</f>
        <v>1308.4000000000001</v>
      </c>
      <c r="I29" s="11">
        <f>VLOOKUP(B29,'[2]DHG 2023-24'!$B$2:$AW$265,48,FALSE)</f>
        <v>147.25</v>
      </c>
      <c r="J29" s="11">
        <f>VLOOKUP(B29,'[2]DHG 2023-24'!$B$2:$CO$265,49,FALSE)</f>
        <v>18</v>
      </c>
      <c r="K29" s="11">
        <f>VLOOKUP(B29,'[2]DHG 2023-24'!$B$2:$AK$265,36,FALSE)</f>
        <v>3</v>
      </c>
      <c r="L29" s="12">
        <f>VLOOKUP(B29,'[2]DHG 2023-24'!$B$2:$AY$265,50,FALSE)</f>
        <v>1473.65</v>
      </c>
      <c r="M29" s="11">
        <f>VLOOKUP(B29,'[2]DHG 2023-24'!$B$2:$CM$265,90,FALSE)</f>
        <v>1330.2</v>
      </c>
      <c r="N29" s="11">
        <f>VLOOKUP(B29,'[2]DHG 2023-24'!$B$2:$CN$265,91,FALSE)</f>
        <v>181.3</v>
      </c>
      <c r="O29" s="11">
        <f>VLOOKUP(B29,'[2]DHG 2023-24'!$B$2:$CO$265,92,FALSE)</f>
        <v>15</v>
      </c>
      <c r="P29" s="46">
        <f>VLOOKUP(B29,'[2]DHG 2023-24'!$B$2:$CP$265,93,FALSE)</f>
        <v>1526.5</v>
      </c>
      <c r="Q29" s="11">
        <f>VLOOKUP(B29,'[1]DHG 2024-25'!$B$2:$J$265,9,FALSE)</f>
        <v>38</v>
      </c>
      <c r="R29" s="11">
        <f>VLOOKUP(B29,'[1]DHG 2024-25'!$B$2:$K$265,10,FALSE)</f>
        <v>1166</v>
      </c>
      <c r="S29" s="11">
        <f>VLOOKUP(B29,'[1]DHG 2024-25'!$B$2:$AV$265,47,FALSE)</f>
        <v>1317.47</v>
      </c>
      <c r="T29" s="11">
        <f>VLOOKUP(B29,'[1]DHG 2024-25'!$B$2:$AW$265,48,FALSE)</f>
        <v>146.94</v>
      </c>
      <c r="U29" s="11">
        <f>VLOOKUP(B29,'[1]DHG 2024-25'!$B$2:$AX$265,49,FALSE)</f>
        <v>18</v>
      </c>
      <c r="V29" s="11">
        <f>VLOOKUP(B29,'[1]DHG 2024-25'!$B$2:$AL$265,37,FALSE)</f>
        <v>3</v>
      </c>
      <c r="W29" s="50">
        <f>VLOOKUP(B29,'[1]DHG 2024-25'!$B$2:$AY$265,50,FALSE)</f>
        <v>1482.41</v>
      </c>
      <c r="X29" s="39">
        <f t="shared" si="0"/>
        <v>8.7599999999999909</v>
      </c>
      <c r="Z29" s="41">
        <f t="shared" si="1"/>
        <v>-44.089999999999918</v>
      </c>
    </row>
    <row r="30" spans="1:26" ht="20.149999999999999" customHeight="1" x14ac:dyDescent="0.4">
      <c r="A30" s="42">
        <v>94</v>
      </c>
      <c r="B30" s="1" t="s">
        <v>300</v>
      </c>
      <c r="C30" s="1" t="s">
        <v>49</v>
      </c>
      <c r="D30" s="24" t="s">
        <v>301</v>
      </c>
      <c r="E30" s="29" t="s">
        <v>235</v>
      </c>
      <c r="F30" s="11">
        <f>VLOOKUP(B30,'[2]DHG 2023-24'!$B$2:$J$265,9,FALSE)</f>
        <v>30</v>
      </c>
      <c r="G30" s="11">
        <f>VLOOKUP(B30,'[2]DHG 2023-24'!$B$2:$K$265,10,FALSE)</f>
        <v>955</v>
      </c>
      <c r="H30" s="11">
        <f>VLOOKUP(B30,'[2]DHG 2023-24'!$B$2:$AV$265,47,FALSE)</f>
        <v>1069.93</v>
      </c>
      <c r="I30" s="11">
        <f>VLOOKUP(B30,'[2]DHG 2023-24'!$B$2:$AW$265,48,FALSE)</f>
        <v>143.79</v>
      </c>
      <c r="J30" s="11">
        <f>VLOOKUP(B30,'[2]DHG 2023-24'!$B$2:$CO$265,49,FALSE)</f>
        <v>12</v>
      </c>
      <c r="K30" s="11">
        <f>VLOOKUP(B30,'[2]DHG 2023-24'!$B$2:$AK$265,36,FALSE)</f>
        <v>21</v>
      </c>
      <c r="L30" s="12">
        <f>VLOOKUP(B30,'[2]DHG 2023-24'!$B$2:$AY$265,50,FALSE)</f>
        <v>1225.72</v>
      </c>
      <c r="M30" s="11">
        <f>VLOOKUP(B30,'[2]DHG 2023-24'!$B$2:$CM$265,90,FALSE)</f>
        <v>1075.05</v>
      </c>
      <c r="N30" s="11">
        <f>VLOOKUP(B30,'[2]DHG 2023-24'!$B$2:$CN$265,91,FALSE)</f>
        <v>140.74</v>
      </c>
      <c r="O30" s="11">
        <f>VLOOKUP(B30,'[2]DHG 2023-24'!$B$2:$CO$265,92,FALSE)</f>
        <v>15</v>
      </c>
      <c r="P30" s="46">
        <f>VLOOKUP(B30,'[2]DHG 2023-24'!$B$2:$CP$265,93,FALSE)</f>
        <v>1230.79</v>
      </c>
      <c r="Q30" s="11">
        <f>VLOOKUP(B30,'[1]DHG 2024-25'!$B$2:$J$265,9,FALSE)</f>
        <v>29</v>
      </c>
      <c r="R30" s="11">
        <f>VLOOKUP(B30,'[1]DHG 2024-25'!$B$2:$K$265,10,FALSE)</f>
        <v>914</v>
      </c>
      <c r="S30" s="11">
        <f>VLOOKUP(B30,'[1]DHG 2024-25'!$B$2:$AV$265,47,FALSE)</f>
        <v>1033.82</v>
      </c>
      <c r="T30" s="11">
        <f>VLOOKUP(B30,'[1]DHG 2024-25'!$B$2:$AW$265,48,FALSE)</f>
        <v>141.46</v>
      </c>
      <c r="U30" s="11">
        <f>VLOOKUP(B30,'[1]DHG 2024-25'!$B$2:$AX$265,49,FALSE)</f>
        <v>12</v>
      </c>
      <c r="V30" s="11">
        <f>VLOOKUP(B30,'[1]DHG 2024-25'!$B$2:$AL$265,37,FALSE)</f>
        <v>21</v>
      </c>
      <c r="W30" s="50">
        <f>VLOOKUP(B30,'[1]DHG 2024-25'!$B$2:$AY$265,50,FALSE)</f>
        <v>1187.28</v>
      </c>
      <c r="X30" s="39">
        <f t="shared" si="0"/>
        <v>-38.440000000000055</v>
      </c>
      <c r="Z30" s="41">
        <f t="shared" si="1"/>
        <v>-43.509999999999991</v>
      </c>
    </row>
    <row r="31" spans="1:26" ht="20.149999999999999" customHeight="1" x14ac:dyDescent="0.4">
      <c r="A31" s="42">
        <v>94</v>
      </c>
      <c r="B31" s="1" t="s">
        <v>327</v>
      </c>
      <c r="C31" s="1" t="s">
        <v>34</v>
      </c>
      <c r="D31" s="24" t="s">
        <v>276</v>
      </c>
      <c r="E31" s="29" t="s">
        <v>328</v>
      </c>
      <c r="F31" s="11">
        <f>VLOOKUP(B31,'[2]DHG 2023-24'!$B$2:$J$265,9,FALSE)</f>
        <v>25</v>
      </c>
      <c r="G31" s="11">
        <f>VLOOKUP(B31,'[2]DHG 2023-24'!$B$2:$K$265,10,FALSE)</f>
        <v>865</v>
      </c>
      <c r="H31" s="11">
        <f>VLOOKUP(B31,'[2]DHG 2023-24'!$B$2:$AV$265,47,FALSE)</f>
        <v>885.9</v>
      </c>
      <c r="I31" s="11">
        <f>VLOOKUP(B31,'[2]DHG 2023-24'!$B$2:$AW$265,48,FALSE)</f>
        <v>121.65</v>
      </c>
      <c r="J31" s="11">
        <f>VLOOKUP(B31,'[2]DHG 2023-24'!$B$2:$CO$265,49,FALSE)</f>
        <v>9</v>
      </c>
      <c r="K31" s="11">
        <f>VLOOKUP(B31,'[2]DHG 2023-24'!$B$2:$AK$265,36,FALSE)</f>
        <v>0</v>
      </c>
      <c r="L31" s="12">
        <f>VLOOKUP(B31,'[2]DHG 2023-24'!$B$2:$AY$265,50,FALSE)</f>
        <v>1016.55</v>
      </c>
      <c r="M31" s="11">
        <f>VLOOKUP(B31,'[2]DHG 2023-24'!$B$2:$CM$265,90,FALSE)</f>
        <v>884.94999999999993</v>
      </c>
      <c r="N31" s="11">
        <f>VLOOKUP(B31,'[2]DHG 2023-24'!$B$2:$CN$265,91,FALSE)</f>
        <v>126.60000000000001</v>
      </c>
      <c r="O31" s="11">
        <f>VLOOKUP(B31,'[2]DHG 2023-24'!$B$2:$CO$265,92,FALSE)</f>
        <v>9</v>
      </c>
      <c r="P31" s="46">
        <f>VLOOKUP(B31,'[2]DHG 2023-24'!$B$2:$CP$265,93,FALSE)</f>
        <v>1020.55</v>
      </c>
      <c r="Q31" s="11">
        <f>VLOOKUP(B31,'[1]DHG 2024-25'!$B$2:$J$265,9,FALSE)</f>
        <v>24</v>
      </c>
      <c r="R31" s="11">
        <f>VLOOKUP(B31,'[1]DHG 2024-25'!$B$2:$K$265,10,FALSE)</f>
        <v>830</v>
      </c>
      <c r="S31" s="11">
        <f>VLOOKUP(B31,'[1]DHG 2024-25'!$B$2:$AV$265,47,FALSE)</f>
        <v>854.14</v>
      </c>
      <c r="T31" s="11">
        <f>VLOOKUP(B31,'[1]DHG 2024-25'!$B$2:$AW$265,48,FALSE)</f>
        <v>114.75</v>
      </c>
      <c r="U31" s="11">
        <f>VLOOKUP(B31,'[1]DHG 2024-25'!$B$2:$AX$265,49,FALSE)</f>
        <v>9</v>
      </c>
      <c r="V31" s="11">
        <f>VLOOKUP(B31,'[1]DHG 2024-25'!$B$2:$AL$265,37,FALSE)</f>
        <v>0</v>
      </c>
      <c r="W31" s="50">
        <f>VLOOKUP(B31,'[1]DHG 2024-25'!$B$2:$AY$265,50,FALSE)</f>
        <v>977.89</v>
      </c>
      <c r="X31" s="39">
        <f t="shared" si="0"/>
        <v>-38.659999999999968</v>
      </c>
      <c r="Z31" s="41">
        <f t="shared" si="1"/>
        <v>-42.659999999999968</v>
      </c>
    </row>
    <row r="32" spans="1:26" ht="20.149999999999999" customHeight="1" x14ac:dyDescent="0.4">
      <c r="A32" s="42">
        <v>94</v>
      </c>
      <c r="B32" s="1" t="s">
        <v>233</v>
      </c>
      <c r="C32" s="1" t="s">
        <v>49</v>
      </c>
      <c r="D32" s="24" t="s">
        <v>234</v>
      </c>
      <c r="E32" s="29" t="s">
        <v>235</v>
      </c>
      <c r="F32" s="11">
        <f>VLOOKUP(B32,'[2]DHG 2023-24'!$B$2:$J$265,9,FALSE)</f>
        <v>36</v>
      </c>
      <c r="G32" s="11">
        <f>VLOOKUP(B32,'[2]DHG 2023-24'!$B$2:$K$265,10,FALSE)</f>
        <v>1172</v>
      </c>
      <c r="H32" s="11">
        <f>VLOOKUP(B32,'[2]DHG 2023-24'!$B$2:$AV$265,47,FALSE)</f>
        <v>1247.4100000000001</v>
      </c>
      <c r="I32" s="11">
        <f>VLOOKUP(B32,'[2]DHG 2023-24'!$B$2:$AW$265,48,FALSE)</f>
        <v>308.54000000000002</v>
      </c>
      <c r="J32" s="11">
        <f>VLOOKUP(B32,'[2]DHG 2023-24'!$B$2:$CO$265,49,FALSE)</f>
        <v>30</v>
      </c>
      <c r="K32" s="11">
        <f>VLOOKUP(B32,'[2]DHG 2023-24'!$B$2:$AK$265,36,FALSE)</f>
        <v>22</v>
      </c>
      <c r="L32" s="12">
        <f>VLOOKUP(B32,'[2]DHG 2023-24'!$B$2:$AY$265,50,FALSE)</f>
        <v>1585.95</v>
      </c>
      <c r="M32" s="11">
        <f>VLOOKUP(B32,'[2]DHG 2023-24'!$B$2:$CM$265,90,FALSE)</f>
        <v>1249.2</v>
      </c>
      <c r="N32" s="11">
        <f>VLOOKUP(B32,'[2]DHG 2023-24'!$B$2:$CN$265,91,FALSE)</f>
        <v>312</v>
      </c>
      <c r="O32" s="11">
        <f>VLOOKUP(B32,'[2]DHG 2023-24'!$B$2:$CO$265,92,FALSE)</f>
        <v>26</v>
      </c>
      <c r="P32" s="46">
        <f>VLOOKUP(B32,'[2]DHG 2023-24'!$B$2:$CP$265,93,FALSE)</f>
        <v>1587.2</v>
      </c>
      <c r="Q32" s="11">
        <f>VLOOKUP(B32,'[1]DHG 2024-25'!$B$2:$J$265,9,FALSE)</f>
        <v>35</v>
      </c>
      <c r="R32" s="11">
        <f>VLOOKUP(B32,'[1]DHG 2024-25'!$B$2:$K$265,10,FALSE)</f>
        <v>1131</v>
      </c>
      <c r="S32" s="11">
        <f>VLOOKUP(B32,'[1]DHG 2024-25'!$B$2:$AV$265,47,FALSE)</f>
        <v>1213.3200000000002</v>
      </c>
      <c r="T32" s="11">
        <f>VLOOKUP(B32,'[1]DHG 2024-25'!$B$2:$AW$265,48,FALSE)</f>
        <v>301.36</v>
      </c>
      <c r="U32" s="11">
        <f>VLOOKUP(B32,'[1]DHG 2024-25'!$B$2:$AX$265,49,FALSE)</f>
        <v>30</v>
      </c>
      <c r="V32" s="11">
        <f>VLOOKUP(B32,'[1]DHG 2024-25'!$B$2:$AL$265,37,FALSE)</f>
        <v>22</v>
      </c>
      <c r="W32" s="50">
        <f>VLOOKUP(B32,'[1]DHG 2024-25'!$B$2:$AY$265,50,FALSE)</f>
        <v>1544.6800000000003</v>
      </c>
      <c r="X32" s="39">
        <f t="shared" si="0"/>
        <v>-41.269999999999754</v>
      </c>
      <c r="Z32" s="41">
        <f t="shared" si="1"/>
        <v>-42.519999999999754</v>
      </c>
    </row>
    <row r="33" spans="1:26" ht="20.149999999999999" customHeight="1" x14ac:dyDescent="0.4">
      <c r="A33" s="42">
        <v>94</v>
      </c>
      <c r="B33" s="1" t="s">
        <v>318</v>
      </c>
      <c r="C33" s="1" t="s">
        <v>23</v>
      </c>
      <c r="D33" s="24" t="s">
        <v>319</v>
      </c>
      <c r="E33" s="29" t="s">
        <v>320</v>
      </c>
      <c r="F33" s="11">
        <f>VLOOKUP(B33,'[2]DHG 2023-24'!$B$2:$J$265,9,FALSE)</f>
        <v>22</v>
      </c>
      <c r="G33" s="11">
        <f>VLOOKUP(B33,'[2]DHG 2023-24'!$B$2:$K$265,10,FALSE)</f>
        <v>692</v>
      </c>
      <c r="H33" s="11">
        <f>VLOOKUP(B33,'[2]DHG 2023-24'!$B$2:$AV$265,47,FALSE)</f>
        <v>801.63</v>
      </c>
      <c r="I33" s="11">
        <f>VLOOKUP(B33,'[2]DHG 2023-24'!$B$2:$AW$265,48,FALSE)</f>
        <v>89.89</v>
      </c>
      <c r="J33" s="11">
        <f>VLOOKUP(B33,'[2]DHG 2023-24'!$B$2:$CO$265,49,FALSE)</f>
        <v>10</v>
      </c>
      <c r="K33" s="11">
        <f>VLOOKUP(B33,'[2]DHG 2023-24'!$B$2:$AK$265,36,FALSE)</f>
        <v>4</v>
      </c>
      <c r="L33" s="12">
        <f>VLOOKUP(B33,'[2]DHG 2023-24'!$B$2:$AY$265,50,FALSE)</f>
        <v>901.52</v>
      </c>
      <c r="M33" s="11">
        <f>VLOOKUP(B33,'[2]DHG 2023-24'!$B$2:$CM$265,90,FALSE)</f>
        <v>837.5</v>
      </c>
      <c r="N33" s="11">
        <f>VLOOKUP(B33,'[2]DHG 2023-24'!$B$2:$CN$265,91,FALSE)</f>
        <v>110.11</v>
      </c>
      <c r="O33" s="11">
        <f>VLOOKUP(B33,'[2]DHG 2023-24'!$B$2:$CO$265,92,FALSE)</f>
        <v>13.5</v>
      </c>
      <c r="P33" s="46">
        <f>VLOOKUP(B33,'[2]DHG 2023-24'!$B$2:$CP$265,93,FALSE)</f>
        <v>961.11</v>
      </c>
      <c r="Q33" s="11">
        <f>VLOOKUP(B33,'[1]DHG 2024-25'!$B$2:$J$265,9,FALSE)</f>
        <v>22</v>
      </c>
      <c r="R33" s="11">
        <f>VLOOKUP(B33,'[1]DHG 2024-25'!$B$2:$K$265,10,FALSE)</f>
        <v>681</v>
      </c>
      <c r="S33" s="11">
        <f>VLOOKUP(B33,'[1]DHG 2024-25'!$B$2:$AV$265,47,FALSE)</f>
        <v>831.7</v>
      </c>
      <c r="T33" s="11">
        <f>VLOOKUP(B33,'[1]DHG 2024-25'!$B$2:$AW$265,48,FALSE)</f>
        <v>79.38</v>
      </c>
      <c r="U33" s="11">
        <f>VLOOKUP(B33,'[1]DHG 2024-25'!$B$2:$AX$265,49,FALSE)</f>
        <v>10</v>
      </c>
      <c r="V33" s="11">
        <f>VLOOKUP(B33,'[1]DHG 2024-25'!$B$2:$AL$265,37,FALSE)</f>
        <v>4</v>
      </c>
      <c r="W33" s="50">
        <f>VLOOKUP(B33,'[1]DHG 2024-25'!$B$2:$AY$265,50,FALSE)</f>
        <v>921.08</v>
      </c>
      <c r="X33" s="39">
        <f t="shared" si="0"/>
        <v>19.560000000000059</v>
      </c>
      <c r="Z33" s="41">
        <f t="shared" si="1"/>
        <v>-40.029999999999973</v>
      </c>
    </row>
    <row r="34" spans="1:26" ht="20.149999999999999" customHeight="1" x14ac:dyDescent="0.4">
      <c r="A34" s="42">
        <v>94</v>
      </c>
      <c r="B34" s="1" t="s">
        <v>394</v>
      </c>
      <c r="C34" s="1" t="s">
        <v>23</v>
      </c>
      <c r="D34" s="24" t="s">
        <v>397</v>
      </c>
      <c r="E34" s="29" t="s">
        <v>320</v>
      </c>
      <c r="F34" s="11">
        <f>VLOOKUP(B34,'[2]DHG 2023-24'!$B$2:$J$265,9,FALSE)</f>
        <v>22</v>
      </c>
      <c r="G34" s="11">
        <f>VLOOKUP(B34,'[2]DHG 2023-24'!$B$2:$K$265,10,FALSE)</f>
        <v>676</v>
      </c>
      <c r="H34" s="11">
        <f>VLOOKUP(B34,'[2]DHG 2023-24'!$B$2:$AV$265,47,FALSE)</f>
        <v>776.33</v>
      </c>
      <c r="I34" s="11">
        <f>VLOOKUP(B34,'[2]DHG 2023-24'!$B$2:$AW$265,48,FALSE)</f>
        <v>102.92</v>
      </c>
      <c r="J34" s="11">
        <f>VLOOKUP(B34,'[2]DHG 2023-24'!$B$2:$CO$265,49,FALSE)</f>
        <v>15</v>
      </c>
      <c r="K34" s="11">
        <f>VLOOKUP(B34,'[2]DHG 2023-24'!$B$2:$AK$265,36,FALSE)</f>
        <v>13</v>
      </c>
      <c r="L34" s="12">
        <f>VLOOKUP(B34,'[2]DHG 2023-24'!$B$2:$AY$265,50,FALSE)</f>
        <v>894.25</v>
      </c>
      <c r="M34" s="11">
        <f>VLOOKUP(B34,'[2]DHG 2023-24'!$B$2:$CM$265,90,FALSE)</f>
        <v>770.40000000000009</v>
      </c>
      <c r="N34" s="11">
        <f>VLOOKUP(B34,'[2]DHG 2023-24'!$B$2:$CN$265,91,FALSE)</f>
        <v>109.85</v>
      </c>
      <c r="O34" s="11">
        <f>VLOOKUP(B34,'[2]DHG 2023-24'!$B$2:$CO$265,92,FALSE)</f>
        <v>15</v>
      </c>
      <c r="P34" s="46">
        <f>VLOOKUP(B34,'[2]DHG 2023-24'!$B$2:$CP$265,93,FALSE)</f>
        <v>895.25</v>
      </c>
      <c r="Q34" s="11">
        <f>VLOOKUP(B34,'[1]DHG 2024-25'!$B$2:$J$265,9,FALSE)</f>
        <v>21</v>
      </c>
      <c r="R34" s="11">
        <f>VLOOKUP(B34,'[1]DHG 2024-25'!$B$2:$K$265,10,FALSE)</f>
        <v>646</v>
      </c>
      <c r="S34" s="11">
        <f>VLOOKUP(B34,'[1]DHG 2024-25'!$B$2:$AV$265,47,FALSE)</f>
        <v>741.1</v>
      </c>
      <c r="T34" s="11">
        <f>VLOOKUP(B34,'[1]DHG 2024-25'!$B$2:$AW$265,48,FALSE)</f>
        <v>99.49</v>
      </c>
      <c r="U34" s="11">
        <f>VLOOKUP(B34,'[1]DHG 2024-25'!$B$2:$AX$265,49,FALSE)</f>
        <v>15</v>
      </c>
      <c r="V34" s="11">
        <f>VLOOKUP(B34,'[1]DHG 2024-25'!$B$2:$AL$265,37,FALSE)</f>
        <v>13</v>
      </c>
      <c r="W34" s="50">
        <f>VLOOKUP(B34,'[1]DHG 2024-25'!$B$2:$AY$265,50,FALSE)</f>
        <v>855.59</v>
      </c>
      <c r="X34" s="39">
        <f t="shared" si="0"/>
        <v>-38.659999999999968</v>
      </c>
      <c r="Z34" s="41">
        <f t="shared" si="1"/>
        <v>-39.659999999999968</v>
      </c>
    </row>
    <row r="35" spans="1:26" ht="20.149999999999999" customHeight="1" x14ac:dyDescent="0.4">
      <c r="A35" s="4">
        <v>77</v>
      </c>
      <c r="B35" s="1" t="s">
        <v>150</v>
      </c>
      <c r="C35" s="1" t="s">
        <v>49</v>
      </c>
      <c r="D35" s="24" t="s">
        <v>151</v>
      </c>
      <c r="E35" s="29" t="s">
        <v>149</v>
      </c>
      <c r="F35" s="11">
        <f>VLOOKUP(B35,'[2]DHG 2023-24'!$B$2:$J$265,9,FALSE)</f>
        <v>78</v>
      </c>
      <c r="G35" s="11">
        <f>VLOOKUP(B35,'[2]DHG 2023-24'!$B$2:$K$265,10,FALSE)</f>
        <v>2198</v>
      </c>
      <c r="H35" s="11">
        <f>VLOOKUP(B35,'[2]DHG 2023-24'!$B$2:$AV$265,47,FALSE)</f>
        <v>2863.86</v>
      </c>
      <c r="I35" s="11">
        <f>VLOOKUP(B35,'[2]DHG 2023-24'!$B$2:$AW$265,48,FALSE)</f>
        <v>489.98</v>
      </c>
      <c r="J35" s="11">
        <f>VLOOKUP(B35,'[2]DHG 2023-24'!$B$2:$CO$265,49,FALSE)</f>
        <v>40</v>
      </c>
      <c r="K35" s="11">
        <f>VLOOKUP(B35,'[2]DHG 2023-24'!$B$2:$AK$265,36,FALSE)</f>
        <v>6</v>
      </c>
      <c r="L35" s="12">
        <f>VLOOKUP(B35,'[2]DHG 2023-24'!$B$2:$AY$265,50,FALSE)</f>
        <v>3393.84</v>
      </c>
      <c r="M35" s="11">
        <f>VLOOKUP(B35,'[2]DHG 2023-24'!$B$2:$CM$265,90,FALSE)</f>
        <v>2817.3</v>
      </c>
      <c r="N35" s="11">
        <f>VLOOKUP(B35,'[2]DHG 2023-24'!$B$2:$CN$265,91,FALSE)</f>
        <v>518.36</v>
      </c>
      <c r="O35" s="11">
        <f>VLOOKUP(B35,'[2]DHG 2023-24'!$B$2:$CO$265,92,FALSE)</f>
        <v>40</v>
      </c>
      <c r="P35" s="46">
        <f>VLOOKUP(B35,'[2]DHG 2023-24'!$B$2:$CP$265,93,FALSE)</f>
        <v>3375.6600000000003</v>
      </c>
      <c r="Q35" s="11">
        <f>VLOOKUP(B35,'[1]DHG 2024-25'!$B$2:$J$265,9,FALSE)</f>
        <v>76</v>
      </c>
      <c r="R35" s="11">
        <f>VLOOKUP(B35,'[1]DHG 2024-25'!$B$2:$K$265,10,FALSE)</f>
        <v>2147</v>
      </c>
      <c r="S35" s="11">
        <f>VLOOKUP(B35,'[1]DHG 2024-25'!$B$2:$AV$265,47,FALSE)</f>
        <v>2776.4199999999996</v>
      </c>
      <c r="T35" s="11">
        <f>VLOOKUP(B35,'[1]DHG 2024-25'!$B$2:$AW$265,48,FALSE)</f>
        <v>520.37</v>
      </c>
      <c r="U35" s="11">
        <f>VLOOKUP(B35,'[1]DHG 2024-25'!$B$2:$AX$265,49,FALSE)</f>
        <v>40</v>
      </c>
      <c r="V35" s="11">
        <f>VLOOKUP(B35,'[1]DHG 2024-25'!$B$2:$AL$265,37,FALSE)</f>
        <v>6</v>
      </c>
      <c r="W35" s="50">
        <f>VLOOKUP(B35,'[1]DHG 2024-25'!$B$2:$AY$265,50,FALSE)</f>
        <v>3336.7899999999995</v>
      </c>
      <c r="X35" s="39">
        <f t="shared" si="0"/>
        <v>-57.050000000000637</v>
      </c>
      <c r="Z35" s="41">
        <f t="shared" si="1"/>
        <v>-38.8700000000008</v>
      </c>
    </row>
    <row r="36" spans="1:26" ht="20.149999999999999" customHeight="1" x14ac:dyDescent="0.4">
      <c r="A36" s="42">
        <v>94</v>
      </c>
      <c r="B36" s="1" t="s">
        <v>398</v>
      </c>
      <c r="C36" s="1" t="s">
        <v>49</v>
      </c>
      <c r="D36" s="24" t="s">
        <v>402</v>
      </c>
      <c r="E36" s="29" t="s">
        <v>401</v>
      </c>
      <c r="F36" s="11">
        <f>VLOOKUP(B36,'[2]DHG 2023-24'!$B$2:$J$265,9,FALSE)</f>
        <v>28</v>
      </c>
      <c r="G36" s="11">
        <f>VLOOKUP(B36,'[2]DHG 2023-24'!$B$2:$K$265,10,FALSE)</f>
        <v>844</v>
      </c>
      <c r="H36" s="11">
        <f>VLOOKUP(B36,'[2]DHG 2023-24'!$B$2:$AV$265,47,FALSE)</f>
        <v>1002.0799999999999</v>
      </c>
      <c r="I36" s="11">
        <f>VLOOKUP(B36,'[2]DHG 2023-24'!$B$2:$AW$265,48,FALSE)</f>
        <v>151.52000000000001</v>
      </c>
      <c r="J36" s="11">
        <f>VLOOKUP(B36,'[2]DHG 2023-24'!$B$2:$CO$265,49,FALSE)</f>
        <v>14</v>
      </c>
      <c r="K36" s="11">
        <f>VLOOKUP(B36,'[2]DHG 2023-24'!$B$2:$AK$265,36,FALSE)</f>
        <v>17</v>
      </c>
      <c r="L36" s="12">
        <f>VLOOKUP(B36,'[2]DHG 2023-24'!$B$2:$AY$265,50,FALSE)</f>
        <v>1167.5999999999999</v>
      </c>
      <c r="M36" s="11">
        <f>VLOOKUP(B36,'[2]DHG 2023-24'!$B$2:$CM$265,90,FALSE)</f>
        <v>991.34999999999991</v>
      </c>
      <c r="N36" s="11">
        <f>VLOOKUP(B36,'[2]DHG 2023-24'!$B$2:$CN$265,91,FALSE)</f>
        <v>167.25</v>
      </c>
      <c r="O36" s="11">
        <f>VLOOKUP(B36,'[2]DHG 2023-24'!$B$2:$CO$265,92,FALSE)</f>
        <v>20</v>
      </c>
      <c r="P36" s="46">
        <f>VLOOKUP(B36,'[2]DHG 2023-24'!$B$2:$CP$265,93,FALSE)</f>
        <v>1178.5999999999999</v>
      </c>
      <c r="Q36" s="11">
        <f>VLOOKUP(B36,'[1]DHG 2024-25'!$B$2:$J$265,9,FALSE)</f>
        <v>27</v>
      </c>
      <c r="R36" s="11">
        <f>VLOOKUP(B36,'[1]DHG 2024-25'!$B$2:$K$265,10,FALSE)</f>
        <v>842</v>
      </c>
      <c r="S36" s="11">
        <f>VLOOKUP(B36,'[1]DHG 2024-25'!$B$2:$AV$265,47,FALSE)</f>
        <v>963.69</v>
      </c>
      <c r="T36" s="11">
        <f>VLOOKUP(B36,'[1]DHG 2024-25'!$B$2:$AW$265,48,FALSE)</f>
        <v>162.56</v>
      </c>
      <c r="U36" s="11">
        <f>VLOOKUP(B36,'[1]DHG 2024-25'!$B$2:$AX$265,49,FALSE)</f>
        <v>14</v>
      </c>
      <c r="V36" s="11">
        <f>VLOOKUP(B36,'[1]DHG 2024-25'!$B$2:$AL$265,37,FALSE)</f>
        <v>17</v>
      </c>
      <c r="W36" s="50">
        <f>VLOOKUP(B36,'[1]DHG 2024-25'!$B$2:$AY$265,50,FALSE)</f>
        <v>1140.25</v>
      </c>
      <c r="X36" s="39">
        <f t="shared" si="0"/>
        <v>-27.349999999999909</v>
      </c>
      <c r="Z36" s="41">
        <f t="shared" si="1"/>
        <v>-38.349999999999909</v>
      </c>
    </row>
    <row r="37" spans="1:26" ht="20.149999999999999" customHeight="1" x14ac:dyDescent="0.4">
      <c r="A37" s="42">
        <v>94</v>
      </c>
      <c r="B37" s="1" t="s">
        <v>389</v>
      </c>
      <c r="C37" s="1" t="s">
        <v>49</v>
      </c>
      <c r="D37" s="24" t="s">
        <v>390</v>
      </c>
      <c r="E37" s="29" t="s">
        <v>391</v>
      </c>
      <c r="F37" s="11">
        <f>VLOOKUP(B37,'[2]DHG 2023-24'!$B$2:$J$265,9,FALSE)</f>
        <v>30</v>
      </c>
      <c r="G37" s="11">
        <f>VLOOKUP(B37,'[2]DHG 2023-24'!$B$2:$K$265,10,FALSE)</f>
        <v>984</v>
      </c>
      <c r="H37" s="11">
        <f>VLOOKUP(B37,'[2]DHG 2023-24'!$B$2:$AV$265,47,FALSE)</f>
        <v>1121.49</v>
      </c>
      <c r="I37" s="11">
        <f>VLOOKUP(B37,'[2]DHG 2023-24'!$B$2:$AW$265,48,FALSE)</f>
        <v>132.74</v>
      </c>
      <c r="J37" s="11">
        <f>VLOOKUP(B37,'[2]DHG 2023-24'!$B$2:$CO$265,49,FALSE)</f>
        <v>12</v>
      </c>
      <c r="K37" s="11">
        <f>VLOOKUP(B37,'[2]DHG 2023-24'!$B$2:$AK$265,36,FALSE)</f>
        <v>0</v>
      </c>
      <c r="L37" s="12">
        <f>VLOOKUP(B37,'[2]DHG 2023-24'!$B$2:$AY$265,50,FALSE)</f>
        <v>1266.23</v>
      </c>
      <c r="M37" s="11">
        <f>VLOOKUP(B37,'[2]DHG 2023-24'!$B$2:$CM$265,90,FALSE)</f>
        <v>1096.3</v>
      </c>
      <c r="N37" s="11">
        <f>VLOOKUP(B37,'[2]DHG 2023-24'!$B$2:$CN$265,91,FALSE)</f>
        <v>150.57000000000002</v>
      </c>
      <c r="O37" s="11">
        <f>VLOOKUP(B37,'[2]DHG 2023-24'!$B$2:$CO$265,92,FALSE)</f>
        <v>24</v>
      </c>
      <c r="P37" s="46">
        <f>VLOOKUP(B37,'[2]DHG 2023-24'!$B$2:$CP$265,93,FALSE)</f>
        <v>1270.8700000000001</v>
      </c>
      <c r="Q37" s="11">
        <f>VLOOKUP(B37,'[1]DHG 2024-25'!$B$2:$J$265,9,FALSE)</f>
        <v>29</v>
      </c>
      <c r="R37" s="11">
        <f>VLOOKUP(B37,'[1]DHG 2024-25'!$B$2:$K$265,10,FALSE)</f>
        <v>949</v>
      </c>
      <c r="S37" s="11">
        <f>VLOOKUP(B37,'[1]DHG 2024-25'!$B$2:$AV$265,47,FALSE)</f>
        <v>1084.23</v>
      </c>
      <c r="T37" s="11">
        <f>VLOOKUP(B37,'[1]DHG 2024-25'!$B$2:$AW$265,48,FALSE)</f>
        <v>136.74</v>
      </c>
      <c r="U37" s="11">
        <f>VLOOKUP(B37,'[1]DHG 2024-25'!$B$2:$AX$265,49,FALSE)</f>
        <v>12</v>
      </c>
      <c r="V37" s="11">
        <f>VLOOKUP(B37,'[1]DHG 2024-25'!$B$2:$AL$265,37,FALSE)</f>
        <v>0</v>
      </c>
      <c r="W37" s="50">
        <f>VLOOKUP(B37,'[1]DHG 2024-25'!$B$2:$AY$265,50,FALSE)</f>
        <v>1232.97</v>
      </c>
      <c r="X37" s="39">
        <f t="shared" si="0"/>
        <v>-33.259999999999991</v>
      </c>
      <c r="Z37" s="41">
        <f t="shared" si="1"/>
        <v>-37.900000000000091</v>
      </c>
    </row>
    <row r="38" spans="1:26" ht="20.149999999999999" customHeight="1" x14ac:dyDescent="0.4">
      <c r="A38" s="4">
        <v>93</v>
      </c>
      <c r="B38" s="1" t="s">
        <v>616</v>
      </c>
      <c r="C38" s="1" t="s">
        <v>49</v>
      </c>
      <c r="D38" s="24" t="s">
        <v>617</v>
      </c>
      <c r="E38" s="29" t="s">
        <v>528</v>
      </c>
      <c r="F38" s="11">
        <f>VLOOKUP(B38,'[2]DHG 2023-24'!$B$2:$J$265,9,FALSE)</f>
        <v>38</v>
      </c>
      <c r="G38" s="11">
        <f>VLOOKUP(B38,'[2]DHG 2023-24'!$B$2:$K$265,10,FALSE)</f>
        <v>1167</v>
      </c>
      <c r="H38" s="11">
        <f>VLOOKUP(B38,'[2]DHG 2023-24'!$B$2:$AV$265,47,FALSE)</f>
        <v>1444.5000000000002</v>
      </c>
      <c r="I38" s="11">
        <f>VLOOKUP(B38,'[2]DHG 2023-24'!$B$2:$AW$265,48,FALSE)</f>
        <v>168.57</v>
      </c>
      <c r="J38" s="11">
        <f>VLOOKUP(B38,'[2]DHG 2023-24'!$B$2:$CO$265,49,FALSE)</f>
        <v>27</v>
      </c>
      <c r="K38" s="11">
        <f>VLOOKUP(B38,'[2]DHG 2023-24'!$B$2:$AK$265,36,FALSE)</f>
        <v>26</v>
      </c>
      <c r="L38" s="12">
        <f>VLOOKUP(B38,'[2]DHG 2023-24'!$B$2:$AY$265,50,FALSE)</f>
        <v>1640.0700000000002</v>
      </c>
      <c r="M38" s="11">
        <f>VLOOKUP(B38,'[2]DHG 2023-24'!$B$2:$CM$265,90,FALSE)</f>
        <v>1435.6500000000003</v>
      </c>
      <c r="N38" s="11">
        <f>VLOOKUP(B38,'[2]DHG 2023-24'!$B$2:$CN$265,91,FALSE)</f>
        <v>184.09</v>
      </c>
      <c r="O38" s="11">
        <f>VLOOKUP(B38,'[2]DHG 2023-24'!$B$2:$CO$265,92,FALSE)</f>
        <v>27</v>
      </c>
      <c r="P38" s="46">
        <f>VLOOKUP(B38,'[2]DHG 2023-24'!$B$2:$CP$265,93,FALSE)</f>
        <v>1646.7400000000002</v>
      </c>
      <c r="Q38" s="11">
        <f>VLOOKUP(B38,'[1]DHG 2024-25'!$B$2:$J$265,9,FALSE)</f>
        <v>37</v>
      </c>
      <c r="R38" s="11">
        <f>VLOOKUP(B38,'[1]DHG 2024-25'!$B$2:$K$265,10,FALSE)</f>
        <v>1136</v>
      </c>
      <c r="S38" s="11">
        <f>VLOOKUP(B38,'[1]DHG 2024-25'!$B$2:$AV$265,47,FALSE)</f>
        <v>1424.3700000000003</v>
      </c>
      <c r="T38" s="11">
        <f>VLOOKUP(B38,'[1]DHG 2024-25'!$B$2:$AW$265,48,FALSE)</f>
        <v>157.86000000000001</v>
      </c>
      <c r="U38" s="11">
        <f>VLOOKUP(B38,'[1]DHG 2024-25'!$B$2:$AX$265,49,FALSE)</f>
        <v>27</v>
      </c>
      <c r="V38" s="11">
        <f>VLOOKUP(B38,'[1]DHG 2024-25'!$B$2:$AL$265,37,FALSE)</f>
        <v>26</v>
      </c>
      <c r="W38" s="50">
        <f>VLOOKUP(B38,'[1]DHG 2024-25'!$B$2:$AY$265,50,FALSE)</f>
        <v>1609.2300000000005</v>
      </c>
      <c r="X38" s="39">
        <f t="shared" si="0"/>
        <v>-30.839999999999691</v>
      </c>
      <c r="Z38" s="41">
        <f t="shared" si="1"/>
        <v>-37.509999999999764</v>
      </c>
    </row>
    <row r="39" spans="1:26" ht="20.149999999999999" customHeight="1" x14ac:dyDescent="0.4">
      <c r="A39" s="42">
        <v>94</v>
      </c>
      <c r="B39" s="1" t="s">
        <v>284</v>
      </c>
      <c r="C39" s="1" t="s">
        <v>49</v>
      </c>
      <c r="D39" s="24" t="s">
        <v>285</v>
      </c>
      <c r="E39" s="29" t="s">
        <v>286</v>
      </c>
      <c r="F39" s="11">
        <f>VLOOKUP(B39,'[2]DHG 2023-24'!$B$2:$J$265,9,FALSE)</f>
        <v>37</v>
      </c>
      <c r="G39" s="11">
        <f>VLOOKUP(B39,'[2]DHG 2023-24'!$B$2:$K$265,10,FALSE)</f>
        <v>1270</v>
      </c>
      <c r="H39" s="11">
        <f>VLOOKUP(B39,'[2]DHG 2023-24'!$B$2:$AV$265,47,FALSE)</f>
        <v>1316.08</v>
      </c>
      <c r="I39" s="11">
        <f>VLOOKUP(B39,'[2]DHG 2023-24'!$B$2:$AW$265,48,FALSE)</f>
        <v>154.87</v>
      </c>
      <c r="J39" s="11">
        <f>VLOOKUP(B39,'[2]DHG 2023-24'!$B$2:$CO$265,49,FALSE)</f>
        <v>21</v>
      </c>
      <c r="K39" s="11">
        <f>VLOOKUP(B39,'[2]DHG 2023-24'!$B$2:$AK$265,36,FALSE)</f>
        <v>0</v>
      </c>
      <c r="L39" s="12">
        <f>VLOOKUP(B39,'[2]DHG 2023-24'!$B$2:$AY$265,50,FALSE)</f>
        <v>1491.9499999999998</v>
      </c>
      <c r="M39" s="11">
        <f>VLOOKUP(B39,'[2]DHG 2023-24'!$B$2:$CM$265,90,FALSE)</f>
        <v>1321.35</v>
      </c>
      <c r="N39" s="11">
        <f>VLOOKUP(B39,'[2]DHG 2023-24'!$B$2:$CN$265,91,FALSE)</f>
        <v>151.6</v>
      </c>
      <c r="O39" s="11">
        <f>VLOOKUP(B39,'[2]DHG 2023-24'!$B$2:$CO$265,92,FALSE)</f>
        <v>14</v>
      </c>
      <c r="P39" s="46">
        <f>VLOOKUP(B39,'[2]DHG 2023-24'!$B$2:$CP$265,93,FALSE)</f>
        <v>1486.9499999999998</v>
      </c>
      <c r="Q39" s="11">
        <f>VLOOKUP(B39,'[1]DHG 2024-25'!$B$2:$J$265,9,FALSE)</f>
        <v>36</v>
      </c>
      <c r="R39" s="11">
        <f>VLOOKUP(B39,'[1]DHG 2024-25'!$B$2:$K$265,10,FALSE)</f>
        <v>1235</v>
      </c>
      <c r="S39" s="11">
        <f>VLOOKUP(B39,'[1]DHG 2024-25'!$B$2:$AV$265,47,FALSE)</f>
        <v>1277.44</v>
      </c>
      <c r="T39" s="11">
        <f>VLOOKUP(B39,'[1]DHG 2024-25'!$B$2:$AW$265,48,FALSE)</f>
        <v>151.51</v>
      </c>
      <c r="U39" s="11">
        <f>VLOOKUP(B39,'[1]DHG 2024-25'!$B$2:$AX$265,49,FALSE)</f>
        <v>21</v>
      </c>
      <c r="V39" s="11">
        <f>VLOOKUP(B39,'[1]DHG 2024-25'!$B$2:$AL$265,37,FALSE)</f>
        <v>0</v>
      </c>
      <c r="W39" s="50">
        <f>VLOOKUP(B39,'[1]DHG 2024-25'!$B$2:$AY$265,50,FALSE)</f>
        <v>1449.95</v>
      </c>
      <c r="X39" s="39">
        <f t="shared" si="0"/>
        <v>-41.999999999999773</v>
      </c>
      <c r="Z39" s="41">
        <f t="shared" si="1"/>
        <v>-36.999999999999773</v>
      </c>
    </row>
    <row r="40" spans="1:26" ht="20.149999999999999" customHeight="1" x14ac:dyDescent="0.4">
      <c r="A40" s="42">
        <v>94</v>
      </c>
      <c r="B40" s="1" t="s">
        <v>323</v>
      </c>
      <c r="C40" s="1" t="s">
        <v>49</v>
      </c>
      <c r="D40" s="24" t="s">
        <v>324</v>
      </c>
      <c r="E40" s="29" t="s">
        <v>320</v>
      </c>
      <c r="F40" s="11">
        <f>VLOOKUP(B40,'[2]DHG 2023-24'!$B$2:$J$265,9,FALSE)</f>
        <v>30</v>
      </c>
      <c r="G40" s="11">
        <f>VLOOKUP(B40,'[2]DHG 2023-24'!$B$2:$K$265,10,FALSE)</f>
        <v>874</v>
      </c>
      <c r="H40" s="11">
        <f>VLOOKUP(B40,'[2]DHG 2023-24'!$B$2:$AV$265,47,FALSE)</f>
        <v>1167.47</v>
      </c>
      <c r="I40" s="11">
        <f>VLOOKUP(B40,'[2]DHG 2023-24'!$B$2:$AW$265,48,FALSE)</f>
        <v>189.78</v>
      </c>
      <c r="J40" s="11">
        <f>VLOOKUP(B40,'[2]DHG 2023-24'!$B$2:$CO$265,49,FALSE)</f>
        <v>20</v>
      </c>
      <c r="K40" s="11">
        <f>VLOOKUP(B40,'[2]DHG 2023-24'!$B$2:$AK$265,36,FALSE)</f>
        <v>17</v>
      </c>
      <c r="L40" s="12">
        <f>VLOOKUP(B40,'[2]DHG 2023-24'!$B$2:$AY$265,50,FALSE)</f>
        <v>1377.25</v>
      </c>
      <c r="M40" s="11">
        <f>VLOOKUP(B40,'[2]DHG 2023-24'!$B$2:$CM$265,90,FALSE)</f>
        <v>1174.4000000000001</v>
      </c>
      <c r="N40" s="11">
        <f>VLOOKUP(B40,'[2]DHG 2023-24'!$B$2:$CN$265,91,FALSE)</f>
        <v>208.31</v>
      </c>
      <c r="O40" s="11">
        <f>VLOOKUP(B40,'[2]DHG 2023-24'!$B$2:$CO$265,92,FALSE)</f>
        <v>15</v>
      </c>
      <c r="P40" s="46">
        <f>VLOOKUP(B40,'[2]DHG 2023-24'!$B$2:$CP$265,93,FALSE)</f>
        <v>1397.71</v>
      </c>
      <c r="Q40" s="11">
        <f>VLOOKUP(B40,'[1]DHG 2024-25'!$B$2:$J$265,9,FALSE)</f>
        <v>30</v>
      </c>
      <c r="R40" s="11">
        <f>VLOOKUP(B40,'[1]DHG 2024-25'!$B$2:$K$265,10,FALSE)</f>
        <v>867</v>
      </c>
      <c r="S40" s="11">
        <f>VLOOKUP(B40,'[1]DHG 2024-25'!$B$2:$AV$265,47,FALSE)</f>
        <v>1143.8899999999999</v>
      </c>
      <c r="T40" s="11">
        <f>VLOOKUP(B40,'[1]DHG 2024-25'!$B$2:$AW$265,48,FALSE)</f>
        <v>198.63</v>
      </c>
      <c r="U40" s="11">
        <f>VLOOKUP(B40,'[1]DHG 2024-25'!$B$2:$AX$265,49,FALSE)</f>
        <v>20</v>
      </c>
      <c r="V40" s="11">
        <f>VLOOKUP(B40,'[1]DHG 2024-25'!$B$2:$AL$265,37,FALSE)</f>
        <v>17</v>
      </c>
      <c r="W40" s="50">
        <f>VLOOKUP(B40,'[1]DHG 2024-25'!$B$2:$AY$265,50,FALSE)</f>
        <v>1362.52</v>
      </c>
      <c r="X40" s="39">
        <f t="shared" si="0"/>
        <v>-14.730000000000018</v>
      </c>
      <c r="Z40" s="41">
        <f t="shared" si="1"/>
        <v>-35.190000000000055</v>
      </c>
    </row>
    <row r="41" spans="1:26" ht="20.149999999999999" customHeight="1" x14ac:dyDescent="0.4">
      <c r="A41" s="42">
        <v>94</v>
      </c>
      <c r="B41" s="1" t="s">
        <v>336</v>
      </c>
      <c r="C41" s="1" t="s">
        <v>30</v>
      </c>
      <c r="D41" s="24" t="s">
        <v>337</v>
      </c>
      <c r="E41" s="29" t="s">
        <v>338</v>
      </c>
      <c r="F41" s="11">
        <f>VLOOKUP(B41,'[2]DHG 2023-24'!$B$2:$J$265,9,FALSE)</f>
        <v>64</v>
      </c>
      <c r="G41" s="11">
        <f>VLOOKUP(B41,'[2]DHG 2023-24'!$B$2:$K$265,10,FALSE)</f>
        <v>2421</v>
      </c>
      <c r="H41" s="11">
        <f>VLOOKUP(B41,'[2]DHG 2023-24'!$B$2:$AV$265,47,FALSE)</f>
        <v>2166.6800000000003</v>
      </c>
      <c r="I41" s="11">
        <f>VLOOKUP(B41,'[2]DHG 2023-24'!$B$2:$AW$265,48,FALSE)</f>
        <v>517.37</v>
      </c>
      <c r="J41" s="11">
        <f>VLOOKUP(B41,'[2]DHG 2023-24'!$B$2:$CO$265,49,FALSE)</f>
        <v>26</v>
      </c>
      <c r="K41" s="11">
        <f>VLOOKUP(B41,'[2]DHG 2023-24'!$B$2:$AK$265,36,FALSE)</f>
        <v>0</v>
      </c>
      <c r="L41" s="12">
        <f>VLOOKUP(B41,'[2]DHG 2023-24'!$B$2:$AY$265,50,FALSE)</f>
        <v>2710.05</v>
      </c>
      <c r="M41" s="11">
        <f>VLOOKUP(B41,'[2]DHG 2023-24'!$B$2:$CM$265,90,FALSE)</f>
        <v>2173.4</v>
      </c>
      <c r="N41" s="11">
        <f>VLOOKUP(B41,'[2]DHG 2023-24'!$B$2:$CN$265,91,FALSE)</f>
        <v>542.15</v>
      </c>
      <c r="O41" s="11">
        <f>VLOOKUP(B41,'[2]DHG 2023-24'!$B$2:$CO$265,92,FALSE)</f>
        <v>26.5</v>
      </c>
      <c r="P41" s="46">
        <f>VLOOKUP(B41,'[2]DHG 2023-24'!$B$2:$CP$265,93,FALSE)</f>
        <v>2742.05</v>
      </c>
      <c r="Q41" s="11">
        <f>VLOOKUP(B41,'[1]DHG 2024-25'!$B$2:$J$265,9,FALSE)</f>
        <v>64</v>
      </c>
      <c r="R41" s="11">
        <f>VLOOKUP(B41,'[1]DHG 2024-25'!$B$2:$K$265,10,FALSE)</f>
        <v>2421</v>
      </c>
      <c r="S41" s="11">
        <f>VLOOKUP(B41,'[1]DHG 2024-25'!$B$2:$AV$265,47,FALSE)</f>
        <v>2167.29</v>
      </c>
      <c r="T41" s="11">
        <f>VLOOKUP(B41,'[1]DHG 2024-25'!$B$2:$AW$265,48,FALSE)</f>
        <v>517.69000000000005</v>
      </c>
      <c r="U41" s="11">
        <f>VLOOKUP(B41,'[1]DHG 2024-25'!$B$2:$AX$265,49,FALSE)</f>
        <v>26</v>
      </c>
      <c r="V41" s="11">
        <f>VLOOKUP(B41,'[1]DHG 2024-25'!$B$2:$AL$265,37,FALSE)</f>
        <v>0</v>
      </c>
      <c r="W41" s="50">
        <f>VLOOKUP(B41,'[1]DHG 2024-25'!$B$2:$AY$265,50,FALSE)</f>
        <v>2710.98</v>
      </c>
      <c r="X41" s="39">
        <f t="shared" si="0"/>
        <v>0.92999999999983629</v>
      </c>
      <c r="Z41" s="41">
        <f t="shared" si="1"/>
        <v>-31.070000000000164</v>
      </c>
    </row>
    <row r="42" spans="1:26" ht="20.149999999999999" customHeight="1" x14ac:dyDescent="0.4">
      <c r="A42" s="4">
        <v>93</v>
      </c>
      <c r="B42" s="1" t="s">
        <v>555</v>
      </c>
      <c r="C42" s="1" t="s">
        <v>30</v>
      </c>
      <c r="D42" s="24" t="s">
        <v>266</v>
      </c>
      <c r="E42" s="29" t="s">
        <v>536</v>
      </c>
      <c r="F42" s="11">
        <f>VLOOKUP(B42,'[2]DHG 2023-24'!$B$2:$J$265,9,FALSE)</f>
        <v>36</v>
      </c>
      <c r="G42" s="11">
        <f>VLOOKUP(B42,'[2]DHG 2023-24'!$B$2:$K$265,10,FALSE)</f>
        <v>1107</v>
      </c>
      <c r="H42" s="11">
        <f>VLOOKUP(B42,'[2]DHG 2023-24'!$B$2:$AV$265,47,FALSE)</f>
        <v>1308.5800000000002</v>
      </c>
      <c r="I42" s="11">
        <f>VLOOKUP(B42,'[2]DHG 2023-24'!$B$2:$AW$265,48,FALSE)</f>
        <v>205.6</v>
      </c>
      <c r="J42" s="11">
        <f>VLOOKUP(B42,'[2]DHG 2023-24'!$B$2:$CO$265,49,FALSE)</f>
        <v>24</v>
      </c>
      <c r="K42" s="11">
        <f>VLOOKUP(B42,'[2]DHG 2023-24'!$B$2:$AK$265,36,FALSE)</f>
        <v>38</v>
      </c>
      <c r="L42" s="12">
        <f>VLOOKUP(B42,'[2]DHG 2023-24'!$B$2:$AY$265,50,FALSE)</f>
        <v>1538.18</v>
      </c>
      <c r="M42" s="11">
        <f>VLOOKUP(B42,'[2]DHG 2023-24'!$B$2:$CM$265,90,FALSE)</f>
        <v>1322.8000000000002</v>
      </c>
      <c r="N42" s="11">
        <f>VLOOKUP(B42,'[2]DHG 2023-24'!$B$2:$CN$265,91,FALSE)</f>
        <v>203.53</v>
      </c>
      <c r="O42" s="11">
        <f>VLOOKUP(B42,'[2]DHG 2023-24'!$B$2:$CO$265,92,FALSE)</f>
        <v>24</v>
      </c>
      <c r="P42" s="46">
        <f>VLOOKUP(B42,'[2]DHG 2023-24'!$B$2:$CP$265,93,FALSE)</f>
        <v>1550.3300000000002</v>
      </c>
      <c r="Q42" s="11">
        <f>VLOOKUP(B42,'[1]DHG 2024-25'!$B$2:$J$265,9,FALSE)</f>
        <v>36</v>
      </c>
      <c r="R42" s="11">
        <f>VLOOKUP(B42,'[1]DHG 2024-25'!$B$2:$K$265,10,FALSE)</f>
        <v>1095</v>
      </c>
      <c r="S42" s="11">
        <f>VLOOKUP(B42,'[1]DHG 2024-25'!$B$2:$AV$265,47,FALSE)</f>
        <v>1301.2</v>
      </c>
      <c r="T42" s="11">
        <f>VLOOKUP(B42,'[1]DHG 2024-25'!$B$2:$AW$265,48,FALSE)</f>
        <v>194.32</v>
      </c>
      <c r="U42" s="11">
        <f>VLOOKUP(B42,'[1]DHG 2024-25'!$B$2:$AX$265,49,FALSE)</f>
        <v>24</v>
      </c>
      <c r="V42" s="11">
        <f>VLOOKUP(B42,'[1]DHG 2024-25'!$B$2:$AL$265,37,FALSE)</f>
        <v>38</v>
      </c>
      <c r="W42" s="50">
        <f>VLOOKUP(B42,'[1]DHG 2024-25'!$B$2:$AY$265,50,FALSE)</f>
        <v>1519.52</v>
      </c>
      <c r="X42" s="39">
        <f t="shared" si="0"/>
        <v>-18.660000000000082</v>
      </c>
      <c r="Z42" s="41">
        <f t="shared" si="1"/>
        <v>-30.810000000000173</v>
      </c>
    </row>
    <row r="43" spans="1:26" ht="20.149999999999999" customHeight="1" x14ac:dyDescent="0.4">
      <c r="A43" s="4">
        <v>93</v>
      </c>
      <c r="B43" s="1" t="s">
        <v>560</v>
      </c>
      <c r="C43" s="1" t="s">
        <v>49</v>
      </c>
      <c r="D43" s="24" t="s">
        <v>564</v>
      </c>
      <c r="E43" s="29" t="s">
        <v>563</v>
      </c>
      <c r="F43" s="11">
        <f>VLOOKUP(B43,'[2]DHG 2023-24'!$B$2:$J$265,9,FALSE)</f>
        <v>24</v>
      </c>
      <c r="G43" s="11">
        <f>VLOOKUP(B43,'[2]DHG 2023-24'!$B$2:$K$265,10,FALSE)</f>
        <v>676</v>
      </c>
      <c r="H43" s="11">
        <f>VLOOKUP(B43,'[2]DHG 2023-24'!$B$2:$AV$265,47,FALSE)</f>
        <v>835.14</v>
      </c>
      <c r="I43" s="11">
        <f>VLOOKUP(B43,'[2]DHG 2023-24'!$B$2:$AW$265,48,FALSE)</f>
        <v>198.38</v>
      </c>
      <c r="J43" s="11">
        <f>VLOOKUP(B43,'[2]DHG 2023-24'!$B$2:$CO$265,49,FALSE)</f>
        <v>24</v>
      </c>
      <c r="K43" s="11">
        <f>VLOOKUP(B43,'[2]DHG 2023-24'!$B$2:$AK$265,36,FALSE)</f>
        <v>51</v>
      </c>
      <c r="L43" s="12">
        <f>VLOOKUP(B43,'[2]DHG 2023-24'!$B$2:$AY$265,50,FALSE)</f>
        <v>1057.52</v>
      </c>
      <c r="M43" s="11">
        <f>VLOOKUP(B43,'[2]DHG 2023-24'!$B$2:$CM$265,90,FALSE)</f>
        <v>879.6</v>
      </c>
      <c r="N43" s="11">
        <f>VLOOKUP(B43,'[2]DHG 2023-24'!$B$2:$CN$265,91,FALSE)</f>
        <v>192.87</v>
      </c>
      <c r="O43" s="11">
        <f>VLOOKUP(B43,'[2]DHG 2023-24'!$B$2:$CO$265,92,FALSE)</f>
        <v>16</v>
      </c>
      <c r="P43" s="46">
        <f>VLOOKUP(B43,'[2]DHG 2023-24'!$B$2:$CP$265,93,FALSE)</f>
        <v>1088.47</v>
      </c>
      <c r="Q43" s="11">
        <f>VLOOKUP(B43,'[1]DHG 2024-25'!$B$2:$J$265,9,FALSE)</f>
        <v>24</v>
      </c>
      <c r="R43" s="11">
        <f>VLOOKUP(B43,'[1]DHG 2024-25'!$B$2:$K$265,10,FALSE)</f>
        <v>676</v>
      </c>
      <c r="S43" s="11">
        <f>VLOOKUP(B43,'[1]DHG 2024-25'!$B$2:$AV$265,47,FALSE)</f>
        <v>835.27</v>
      </c>
      <c r="T43" s="11">
        <f>VLOOKUP(B43,'[1]DHG 2024-25'!$B$2:$AW$265,48,FALSE)</f>
        <v>206.68</v>
      </c>
      <c r="U43" s="11">
        <f>VLOOKUP(B43,'[1]DHG 2024-25'!$B$2:$AX$265,49,FALSE)</f>
        <v>16</v>
      </c>
      <c r="V43" s="11">
        <f>VLOOKUP(B43,'[1]DHG 2024-25'!$B$2:$AL$265,37,FALSE)</f>
        <v>51</v>
      </c>
      <c r="W43" s="50">
        <f>VLOOKUP(B43,'[1]DHG 2024-25'!$B$2:$AY$265,50,FALSE)</f>
        <v>1057.95</v>
      </c>
      <c r="X43" s="39">
        <f t="shared" si="0"/>
        <v>0.43000000000006366</v>
      </c>
      <c r="Z43" s="41">
        <f t="shared" si="1"/>
        <v>-30.519999999999982</v>
      </c>
    </row>
    <row r="44" spans="1:26" ht="20.149999999999999" customHeight="1" x14ac:dyDescent="0.4">
      <c r="A44" s="42">
        <v>94</v>
      </c>
      <c r="B44" s="1" t="s">
        <v>252</v>
      </c>
      <c r="C44" s="1" t="s">
        <v>23</v>
      </c>
      <c r="D44" s="24" t="s">
        <v>253</v>
      </c>
      <c r="E44" s="29" t="s">
        <v>254</v>
      </c>
      <c r="F44" s="11">
        <f>VLOOKUP(B44,'[2]DHG 2023-24'!$B$2:$J$265,9,FALSE)</f>
        <v>45</v>
      </c>
      <c r="G44" s="11">
        <f>VLOOKUP(B44,'[2]DHG 2023-24'!$B$2:$K$265,10,FALSE)</f>
        <v>1364</v>
      </c>
      <c r="H44" s="11">
        <f>VLOOKUP(B44,'[2]DHG 2023-24'!$B$2:$AV$265,47,FALSE)</f>
        <v>1681.53</v>
      </c>
      <c r="I44" s="11">
        <f>VLOOKUP(B44,'[2]DHG 2023-24'!$B$2:$AW$265,48,FALSE)</f>
        <v>266.93</v>
      </c>
      <c r="J44" s="11">
        <f>VLOOKUP(B44,'[2]DHG 2023-24'!$B$2:$CO$265,49,FALSE)</f>
        <v>23</v>
      </c>
      <c r="K44" s="11">
        <f>VLOOKUP(B44,'[2]DHG 2023-24'!$B$2:$AK$265,36,FALSE)</f>
        <v>40</v>
      </c>
      <c r="L44" s="12">
        <f>VLOOKUP(B44,'[2]DHG 2023-24'!$B$2:$AY$265,50,FALSE)</f>
        <v>1971.46</v>
      </c>
      <c r="M44" s="11">
        <f>VLOOKUP(B44,'[2]DHG 2023-24'!$B$2:$CM$265,90,FALSE)</f>
        <v>1663.3</v>
      </c>
      <c r="N44" s="11">
        <f>VLOOKUP(B44,'[2]DHG 2023-24'!$B$2:$CN$265,91,FALSE)</f>
        <v>321.77</v>
      </c>
      <c r="O44" s="11">
        <f>VLOOKUP(B44,'[2]DHG 2023-24'!$B$2:$CO$265,92,FALSE)</f>
        <v>23</v>
      </c>
      <c r="P44" s="46">
        <f>VLOOKUP(B44,'[2]DHG 2023-24'!$B$2:$CP$265,93,FALSE)</f>
        <v>2008.07</v>
      </c>
      <c r="Q44" s="11">
        <f>VLOOKUP(B44,'[1]DHG 2024-25'!$B$2:$J$265,9,FALSE)</f>
        <v>45</v>
      </c>
      <c r="R44" s="11">
        <f>VLOOKUP(B44,'[1]DHG 2024-25'!$B$2:$K$265,10,FALSE)</f>
        <v>1369</v>
      </c>
      <c r="S44" s="11">
        <f>VLOOKUP(B44,'[1]DHG 2024-25'!$B$2:$AV$265,47,FALSE)</f>
        <v>1652.1599999999999</v>
      </c>
      <c r="T44" s="11">
        <f>VLOOKUP(B44,'[1]DHG 2024-25'!$B$2:$AW$265,48,FALSE)</f>
        <v>302.87</v>
      </c>
      <c r="U44" s="11">
        <f>VLOOKUP(B44,'[1]DHG 2024-25'!$B$2:$AX$265,49,FALSE)</f>
        <v>23</v>
      </c>
      <c r="V44" s="11">
        <f>VLOOKUP(B44,'[1]DHG 2024-25'!$B$2:$AL$265,37,FALSE)</f>
        <v>40</v>
      </c>
      <c r="W44" s="50">
        <f>VLOOKUP(B44,'[1]DHG 2024-25'!$B$2:$AY$265,50,FALSE)</f>
        <v>1978.0299999999997</v>
      </c>
      <c r="X44" s="39">
        <f t="shared" si="0"/>
        <v>6.569999999999709</v>
      </c>
      <c r="Z44" s="41">
        <f t="shared" si="1"/>
        <v>-30.040000000000191</v>
      </c>
    </row>
    <row r="45" spans="1:26" ht="20.149999999999999" customHeight="1" x14ac:dyDescent="0.4">
      <c r="A45" s="4">
        <v>93</v>
      </c>
      <c r="B45" s="1" t="s">
        <v>410</v>
      </c>
      <c r="C45" s="1" t="s">
        <v>30</v>
      </c>
      <c r="D45" s="24" t="s">
        <v>411</v>
      </c>
      <c r="E45" s="29" t="s">
        <v>409</v>
      </c>
      <c r="F45" s="11">
        <f>VLOOKUP(B45,'[2]DHG 2023-24'!$B$2:$J$265,9,FALSE)</f>
        <v>47</v>
      </c>
      <c r="G45" s="11">
        <f>VLOOKUP(B45,'[2]DHG 2023-24'!$B$2:$K$265,10,FALSE)</f>
        <v>1462</v>
      </c>
      <c r="H45" s="11">
        <f>VLOOKUP(B45,'[2]DHG 2023-24'!$B$2:$AV$265,47,FALSE)</f>
        <v>1678.27</v>
      </c>
      <c r="I45" s="11">
        <f>VLOOKUP(B45,'[2]DHG 2023-24'!$B$2:$AW$265,48,FALSE)</f>
        <v>231.13</v>
      </c>
      <c r="J45" s="11">
        <f>VLOOKUP(B45,'[2]DHG 2023-24'!$B$2:$CO$265,49,FALSE)</f>
        <v>25</v>
      </c>
      <c r="K45" s="11">
        <f>VLOOKUP(B45,'[2]DHG 2023-24'!$B$2:$AK$265,36,FALSE)</f>
        <v>22</v>
      </c>
      <c r="L45" s="12">
        <f>VLOOKUP(B45,'[2]DHG 2023-24'!$B$2:$AY$265,50,FALSE)</f>
        <v>1934.4</v>
      </c>
      <c r="M45" s="11">
        <f>VLOOKUP(B45,'[2]DHG 2023-24'!$B$2:$CM$265,90,FALSE)</f>
        <v>1703.65</v>
      </c>
      <c r="N45" s="11">
        <f>VLOOKUP(B45,'[2]DHG 2023-24'!$B$2:$CN$265,91,FALSE)</f>
        <v>230.4</v>
      </c>
      <c r="O45" s="11">
        <f>VLOOKUP(B45,'[2]DHG 2023-24'!$B$2:$CO$265,92,FALSE)</f>
        <v>20.5</v>
      </c>
      <c r="P45" s="46">
        <f>VLOOKUP(B45,'[2]DHG 2023-24'!$B$2:$CP$265,93,FALSE)</f>
        <v>1954.5500000000002</v>
      </c>
      <c r="Q45" s="11">
        <f>VLOOKUP(B45,'[1]DHG 2024-25'!$B$2:$J$265,9,FALSE)</f>
        <v>47</v>
      </c>
      <c r="R45" s="11">
        <f>VLOOKUP(B45,'[1]DHG 2024-25'!$B$2:$K$265,10,FALSE)</f>
        <v>1439</v>
      </c>
      <c r="S45" s="11">
        <f>VLOOKUP(B45,'[1]DHG 2024-25'!$B$2:$AV$265,47,FALSE)</f>
        <v>1661.89</v>
      </c>
      <c r="T45" s="11">
        <f>VLOOKUP(B45,'[1]DHG 2024-25'!$B$2:$AW$265,48,FALSE)</f>
        <v>238.1</v>
      </c>
      <c r="U45" s="11">
        <f>VLOOKUP(B45,'[1]DHG 2024-25'!$B$2:$AX$265,49,FALSE)</f>
        <v>25</v>
      </c>
      <c r="V45" s="11">
        <f>VLOOKUP(B45,'[1]DHG 2024-25'!$B$2:$AL$265,37,FALSE)</f>
        <v>22</v>
      </c>
      <c r="W45" s="50">
        <f>VLOOKUP(B45,'[1]DHG 2024-25'!$B$2:$AY$265,50,FALSE)</f>
        <v>1924.99</v>
      </c>
      <c r="X45" s="39">
        <f t="shared" si="0"/>
        <v>-9.4100000000000819</v>
      </c>
      <c r="Z45" s="41">
        <f t="shared" si="1"/>
        <v>-29.560000000000173</v>
      </c>
    </row>
    <row r="46" spans="1:26" ht="20.149999999999999" customHeight="1" x14ac:dyDescent="0.4">
      <c r="A46" s="42">
        <v>94</v>
      </c>
      <c r="B46" s="1" t="s">
        <v>305</v>
      </c>
      <c r="C46" s="1" t="s">
        <v>27</v>
      </c>
      <c r="D46" s="24" t="s">
        <v>306</v>
      </c>
      <c r="E46" s="29" t="s">
        <v>240</v>
      </c>
      <c r="F46" s="11">
        <f>VLOOKUP(B46,'[2]DHG 2023-24'!$B$2:$J$265,9,FALSE)</f>
        <v>16</v>
      </c>
      <c r="G46" s="11">
        <f>VLOOKUP(B46,'[2]DHG 2023-24'!$B$2:$K$265,10,FALSE)</f>
        <v>288</v>
      </c>
      <c r="H46" s="11">
        <f>VLOOKUP(B46,'[2]DHG 2023-24'!$B$2:$AV$265,47,FALSE)</f>
        <v>569.6</v>
      </c>
      <c r="I46" s="11">
        <f>VLOOKUP(B46,'[2]DHG 2023-24'!$B$2:$AW$265,48,FALSE)</f>
        <v>86.4</v>
      </c>
      <c r="J46" s="11">
        <f>VLOOKUP(B46,'[2]DHG 2023-24'!$B$2:$CO$265,49,FALSE)</f>
        <v>5.5</v>
      </c>
      <c r="K46" s="11">
        <f>VLOOKUP(B46,'[2]DHG 2023-24'!$B$2:$AK$265,36,FALSE)</f>
        <v>0</v>
      </c>
      <c r="L46" s="12">
        <f>VLOOKUP(B46,'[2]DHG 2023-24'!$B$2:$AY$265,50,FALSE)</f>
        <v>661.5</v>
      </c>
      <c r="M46" s="11">
        <f>VLOOKUP(B46,'[2]DHG 2023-24'!$B$2:$CM$265,90,FALSE)</f>
        <v>570</v>
      </c>
      <c r="N46" s="11">
        <f>VLOOKUP(B46,'[2]DHG 2023-24'!$B$2:$CN$265,91,FALSE)</f>
        <v>91</v>
      </c>
      <c r="O46" s="11">
        <f>VLOOKUP(B46,'[2]DHG 2023-24'!$B$2:$CO$265,92,FALSE)</f>
        <v>10.5</v>
      </c>
      <c r="P46" s="46">
        <f>VLOOKUP(B46,'[2]DHG 2023-24'!$B$2:$CP$265,93,FALSE)</f>
        <v>671.5</v>
      </c>
      <c r="Q46" s="11">
        <f>VLOOKUP(B46,'[1]DHG 2024-25'!$B$2:$J$265,9,FALSE)</f>
        <v>16</v>
      </c>
      <c r="R46" s="11">
        <f>VLOOKUP(B46,'[1]DHG 2024-25'!$B$2:$K$265,10,FALSE)</f>
        <v>288</v>
      </c>
      <c r="S46" s="11">
        <f>VLOOKUP(B46,'[1]DHG 2024-25'!$B$2:$AV$265,47,FALSE)</f>
        <v>562.44999999999993</v>
      </c>
      <c r="T46" s="11">
        <f>VLOOKUP(B46,'[1]DHG 2024-25'!$B$2:$AW$265,48,FALSE)</f>
        <v>76.45</v>
      </c>
      <c r="U46" s="11">
        <f>VLOOKUP(B46,'[1]DHG 2024-25'!$B$2:$AX$265,49,FALSE)</f>
        <v>5.5</v>
      </c>
      <c r="V46" s="11">
        <f>VLOOKUP(B46,'[1]DHG 2024-25'!$B$2:$AL$265,37,FALSE)</f>
        <v>0</v>
      </c>
      <c r="W46" s="50">
        <f>VLOOKUP(B46,'[1]DHG 2024-25'!$B$2:$AY$265,50,FALSE)</f>
        <v>644.4</v>
      </c>
      <c r="X46" s="39">
        <f t="shared" si="0"/>
        <v>-17.100000000000023</v>
      </c>
      <c r="Z46" s="41">
        <f t="shared" si="1"/>
        <v>-27.100000000000023</v>
      </c>
    </row>
    <row r="47" spans="1:26" ht="20.149999999999999" customHeight="1" x14ac:dyDescent="0.4">
      <c r="A47" s="4">
        <v>93</v>
      </c>
      <c r="B47" s="1" t="s">
        <v>611</v>
      </c>
      <c r="C47" s="1" t="s">
        <v>30</v>
      </c>
      <c r="D47" s="24" t="s">
        <v>615</v>
      </c>
      <c r="E47" s="29" t="s">
        <v>614</v>
      </c>
      <c r="F47" s="11">
        <f>VLOOKUP(B47,'[2]DHG 2023-24'!$B$2:$J$265,9,FALSE)</f>
        <v>21</v>
      </c>
      <c r="G47" s="11">
        <f>VLOOKUP(B47,'[2]DHG 2023-24'!$B$2:$K$265,10,FALSE)</f>
        <v>730</v>
      </c>
      <c r="H47" s="11">
        <f>VLOOKUP(B47,'[2]DHG 2023-24'!$B$2:$AV$265,47,FALSE)</f>
        <v>742.48</v>
      </c>
      <c r="I47" s="11">
        <f>VLOOKUP(B47,'[2]DHG 2023-24'!$B$2:$AW$265,48,FALSE)</f>
        <v>93.32</v>
      </c>
      <c r="J47" s="11">
        <f>VLOOKUP(B47,'[2]DHG 2023-24'!$B$2:$CO$265,49,FALSE)</f>
        <v>14</v>
      </c>
      <c r="K47" s="11">
        <f>VLOOKUP(B47,'[2]DHG 2023-24'!$B$2:$AK$265,36,FALSE)</f>
        <v>12</v>
      </c>
      <c r="L47" s="12">
        <f>VLOOKUP(B47,'[2]DHG 2023-24'!$B$2:$AY$265,50,FALSE)</f>
        <v>849.8</v>
      </c>
      <c r="M47" s="11">
        <f>VLOOKUP(B47,'[2]DHG 2023-24'!$B$2:$CM$265,90,FALSE)</f>
        <v>745.65</v>
      </c>
      <c r="N47" s="11">
        <f>VLOOKUP(B47,'[2]DHG 2023-24'!$B$2:$CN$265,91,FALSE)</f>
        <v>109.77</v>
      </c>
      <c r="O47" s="11">
        <f>VLOOKUP(B47,'[2]DHG 2023-24'!$B$2:$CO$265,92,FALSE)</f>
        <v>20</v>
      </c>
      <c r="P47" s="46">
        <f>VLOOKUP(B47,'[2]DHG 2023-24'!$B$2:$CP$265,93,FALSE)</f>
        <v>875.42</v>
      </c>
      <c r="Q47" s="11">
        <f>VLOOKUP(B47,'[1]DHG 2024-25'!$B$2:$J$265,9,FALSE)</f>
        <v>21</v>
      </c>
      <c r="R47" s="11">
        <f>VLOOKUP(B47,'[1]DHG 2024-25'!$B$2:$K$265,10,FALSE)</f>
        <v>730</v>
      </c>
      <c r="S47" s="11">
        <f>VLOOKUP(B47,'[1]DHG 2024-25'!$B$2:$AV$265,47,FALSE)</f>
        <v>750.42</v>
      </c>
      <c r="T47" s="11">
        <f>VLOOKUP(B47,'[1]DHG 2024-25'!$B$2:$AW$265,48,FALSE)</f>
        <v>84.64</v>
      </c>
      <c r="U47" s="11">
        <f>VLOOKUP(B47,'[1]DHG 2024-25'!$B$2:$AX$265,49,FALSE)</f>
        <v>14</v>
      </c>
      <c r="V47" s="11">
        <f>VLOOKUP(B47,'[1]DHG 2024-25'!$B$2:$AL$265,37,FALSE)</f>
        <v>12</v>
      </c>
      <c r="W47" s="50">
        <f>VLOOKUP(B47,'[1]DHG 2024-25'!$B$2:$AY$265,50,FALSE)</f>
        <v>849.06</v>
      </c>
      <c r="X47" s="39">
        <f t="shared" si="0"/>
        <v>-0.74000000000000909</v>
      </c>
      <c r="Z47" s="41">
        <f t="shared" si="1"/>
        <v>-26.360000000000014</v>
      </c>
    </row>
    <row r="48" spans="1:26" ht="20.149999999999999" customHeight="1" x14ac:dyDescent="0.4">
      <c r="A48" s="4">
        <v>77</v>
      </c>
      <c r="B48" s="1" t="s">
        <v>230</v>
      </c>
      <c r="C48" s="1" t="s">
        <v>27</v>
      </c>
      <c r="D48" s="24" t="s">
        <v>231</v>
      </c>
      <c r="E48" s="29" t="s">
        <v>223</v>
      </c>
      <c r="F48" s="11">
        <f>VLOOKUP(B48,'[2]DHG 2023-24'!$B$2:$J$265,9,FALSE)</f>
        <v>25</v>
      </c>
      <c r="G48" s="11">
        <f>VLOOKUP(B48,'[2]DHG 2023-24'!$B$2:$K$265,10,FALSE)</f>
        <v>504</v>
      </c>
      <c r="H48" s="11">
        <f>VLOOKUP(B48,'[2]DHG 2023-24'!$B$2:$AV$265,47,FALSE)</f>
        <v>848.88999999999987</v>
      </c>
      <c r="I48" s="11">
        <f>VLOOKUP(B48,'[2]DHG 2023-24'!$B$2:$AW$265,48,FALSE)</f>
        <v>194.73</v>
      </c>
      <c r="J48" s="11">
        <f>VLOOKUP(B48,'[2]DHG 2023-24'!$B$2:$CO$265,49,FALSE)</f>
        <v>15</v>
      </c>
      <c r="K48" s="11">
        <f>VLOOKUP(B48,'[2]DHG 2023-24'!$B$2:$AK$265,36,FALSE)</f>
        <v>0</v>
      </c>
      <c r="L48" s="12">
        <f>VLOOKUP(B48,'[2]DHG 2023-24'!$B$2:$AY$265,50,FALSE)</f>
        <v>1058.6199999999999</v>
      </c>
      <c r="M48" s="11">
        <f>VLOOKUP(B48,'[2]DHG 2023-24'!$B$2:$CM$265,90,FALSE)</f>
        <v>875.09999999999991</v>
      </c>
      <c r="N48" s="11">
        <f>VLOOKUP(B48,'[2]DHG 2023-24'!$B$2:$CN$265,91,FALSE)</f>
        <v>205.20999999999998</v>
      </c>
      <c r="O48" s="11">
        <f>VLOOKUP(B48,'[2]DHG 2023-24'!$B$2:$CO$265,92,FALSE)</f>
        <v>15</v>
      </c>
      <c r="P48" s="46">
        <f>VLOOKUP(B48,'[2]DHG 2023-24'!$B$2:$CP$265,93,FALSE)</f>
        <v>1095.31</v>
      </c>
      <c r="Q48" s="11">
        <f>VLOOKUP(B48,'[1]DHG 2024-25'!$B$2:$J$265,9,FALSE)</f>
        <v>25</v>
      </c>
      <c r="R48" s="11">
        <f>VLOOKUP(B48,'[1]DHG 2024-25'!$B$2:$K$265,10,FALSE)</f>
        <v>198</v>
      </c>
      <c r="S48" s="11">
        <f>VLOOKUP(B48,'[1]DHG 2024-25'!$B$2:$AV$265,47,FALSE)</f>
        <v>907.57999999999993</v>
      </c>
      <c r="T48" s="11">
        <f>VLOOKUP(B48,'[1]DHG 2024-25'!$B$2:$AW$265,48,FALSE)</f>
        <v>146.69</v>
      </c>
      <c r="U48" s="11">
        <f>VLOOKUP(B48,'[1]DHG 2024-25'!$B$2:$AX$265,49,FALSE)</f>
        <v>15</v>
      </c>
      <c r="V48" s="11">
        <f>VLOOKUP(B48,'[1]DHG 2024-25'!$B$2:$AL$265,37,FALSE)</f>
        <v>0</v>
      </c>
      <c r="W48" s="50">
        <f>VLOOKUP(B48,'[1]DHG 2024-25'!$B$2:$AY$265,50,FALSE)</f>
        <v>1069.27</v>
      </c>
      <c r="X48" s="39">
        <f t="shared" si="0"/>
        <v>10.650000000000091</v>
      </c>
      <c r="Z48" s="41">
        <f t="shared" si="1"/>
        <v>-26.039999999999964</v>
      </c>
    </row>
    <row r="49" spans="1:26" ht="20.149999999999999" customHeight="1" x14ac:dyDescent="0.4">
      <c r="A49" s="42">
        <v>94</v>
      </c>
      <c r="B49" s="1" t="s">
        <v>354</v>
      </c>
      <c r="C49" s="1" t="s">
        <v>81</v>
      </c>
      <c r="D49" s="24" t="s">
        <v>355</v>
      </c>
      <c r="E49" s="29" t="s">
        <v>356</v>
      </c>
      <c r="F49" s="11">
        <f>VLOOKUP(B49,'[2]DHG 2023-24'!$B$2:$J$265,9,FALSE)</f>
        <v>28</v>
      </c>
      <c r="G49" s="11">
        <f>VLOOKUP(B49,'[2]DHG 2023-24'!$B$2:$K$265,10,FALSE)</f>
        <v>596</v>
      </c>
      <c r="H49" s="11">
        <f>VLOOKUP(B49,'[2]DHG 2023-24'!$B$2:$AV$265,47,FALSE)</f>
        <v>1040.47</v>
      </c>
      <c r="I49" s="11">
        <f>VLOOKUP(B49,'[2]DHG 2023-24'!$B$2:$AW$265,48,FALSE)</f>
        <v>142.02000000000001</v>
      </c>
      <c r="J49" s="11">
        <f>VLOOKUP(B49,'[2]DHG 2023-24'!$B$2:$CO$265,49,FALSE)</f>
        <v>17</v>
      </c>
      <c r="K49" s="11">
        <f>VLOOKUP(B49,'[2]DHG 2023-24'!$B$2:$AK$265,36,FALSE)</f>
        <v>6</v>
      </c>
      <c r="L49" s="12">
        <f>VLOOKUP(B49,'[2]DHG 2023-24'!$B$2:$AY$265,50,FALSE)</f>
        <v>1199.49</v>
      </c>
      <c r="M49" s="11">
        <f>VLOOKUP(B49,'[2]DHG 2023-24'!$B$2:$CM$265,90,FALSE)</f>
        <v>1042</v>
      </c>
      <c r="N49" s="11">
        <f>VLOOKUP(B49,'[2]DHG 2023-24'!$B$2:$CN$265,91,FALSE)</f>
        <v>147.49</v>
      </c>
      <c r="O49" s="11">
        <f>VLOOKUP(B49,'[2]DHG 2023-24'!$B$2:$CO$265,92,FALSE)</f>
        <v>17</v>
      </c>
      <c r="P49" s="46">
        <f>VLOOKUP(B49,'[2]DHG 2023-24'!$B$2:$CP$265,93,FALSE)</f>
        <v>1206.49</v>
      </c>
      <c r="Q49" s="11">
        <f>VLOOKUP(B49,'[1]DHG 2024-25'!$B$2:$J$265,9,FALSE)</f>
        <v>27</v>
      </c>
      <c r="R49" s="11">
        <f>VLOOKUP(B49,'[1]DHG 2024-25'!$B$2:$K$265,10,FALSE)</f>
        <v>584</v>
      </c>
      <c r="S49" s="11">
        <f>VLOOKUP(B49,'[1]DHG 2024-25'!$B$2:$AV$265,47,FALSE)</f>
        <v>1035.8400000000001</v>
      </c>
      <c r="T49" s="11">
        <f>VLOOKUP(B49,'[1]DHG 2024-25'!$B$2:$AW$265,48,FALSE)</f>
        <v>128.01</v>
      </c>
      <c r="U49" s="11">
        <f>VLOOKUP(B49,'[1]DHG 2024-25'!$B$2:$AX$265,49,FALSE)</f>
        <v>17</v>
      </c>
      <c r="V49" s="11">
        <f>VLOOKUP(B49,'[1]DHG 2024-25'!$B$2:$AL$265,37,FALSE)</f>
        <v>6</v>
      </c>
      <c r="W49" s="50">
        <f>VLOOKUP(B49,'[1]DHG 2024-25'!$B$2:$AY$265,50,FALSE)</f>
        <v>1180.8500000000001</v>
      </c>
      <c r="X49" s="39">
        <f t="shared" si="0"/>
        <v>-18.639999999999873</v>
      </c>
      <c r="Z49" s="41">
        <f t="shared" si="1"/>
        <v>-25.639999999999873</v>
      </c>
    </row>
    <row r="50" spans="1:26" ht="20.149999999999999" customHeight="1" x14ac:dyDescent="0.4">
      <c r="A50" s="4">
        <v>93</v>
      </c>
      <c r="B50" s="1" t="s">
        <v>574</v>
      </c>
      <c r="C50" s="1" t="s">
        <v>27</v>
      </c>
      <c r="D50" s="24" t="s">
        <v>575</v>
      </c>
      <c r="E50" s="29" t="s">
        <v>576</v>
      </c>
      <c r="F50" s="11">
        <f>VLOOKUP(B50,'[2]DHG 2023-24'!$B$2:$J$265,9,FALSE)</f>
        <v>8</v>
      </c>
      <c r="G50" s="11">
        <f>VLOOKUP(B50,'[2]DHG 2023-24'!$B$2:$K$265,10,FALSE)</f>
        <v>168</v>
      </c>
      <c r="H50" s="11">
        <f>VLOOKUP(B50,'[2]DHG 2023-24'!$B$2:$AV$265,47,FALSE)</f>
        <v>294.48</v>
      </c>
      <c r="I50" s="11">
        <f>VLOOKUP(B50,'[2]DHG 2023-24'!$B$2:$AW$265,48,FALSE)</f>
        <v>23.21</v>
      </c>
      <c r="J50" s="11">
        <f>VLOOKUP(B50,'[2]DHG 2023-24'!$B$2:$CO$265,49,FALSE)</f>
        <v>0</v>
      </c>
      <c r="K50" s="11">
        <f>VLOOKUP(B50,'[2]DHG 2023-24'!$B$2:$AK$265,36,FALSE)</f>
        <v>0</v>
      </c>
      <c r="L50" s="12">
        <f>VLOOKUP(B50,'[2]DHG 2023-24'!$B$2:$AY$265,50,FALSE)</f>
        <v>317.69</v>
      </c>
      <c r="M50" s="11">
        <f>VLOOKUP(B50,'[2]DHG 2023-24'!$B$2:$CM$265,90,FALSE)</f>
        <v>275</v>
      </c>
      <c r="N50" s="11">
        <f>VLOOKUP(B50,'[2]DHG 2023-24'!$B$2:$CN$265,91,FALSE)</f>
        <v>33.69</v>
      </c>
      <c r="O50" s="11">
        <f>VLOOKUP(B50,'[2]DHG 2023-24'!$B$2:$CO$265,92,FALSE)</f>
        <v>0</v>
      </c>
      <c r="P50" s="46">
        <f>VLOOKUP(B50,'[2]DHG 2023-24'!$B$2:$CP$265,93,FALSE)</f>
        <v>308.69</v>
      </c>
      <c r="Q50" s="11">
        <f>VLOOKUP(B50,'[1]DHG 2024-25'!$B$2:$J$265,9,FALSE)</f>
        <v>8</v>
      </c>
      <c r="R50" s="11">
        <f>VLOOKUP(B50,'[1]DHG 2024-25'!$B$2:$K$265,10,FALSE)</f>
        <v>174</v>
      </c>
      <c r="S50" s="11">
        <f>VLOOKUP(B50,'[1]DHG 2024-25'!$B$2:$AV$265,47,FALSE)</f>
        <v>263.14</v>
      </c>
      <c r="T50" s="11">
        <f>VLOOKUP(B50,'[1]DHG 2024-25'!$B$2:$AW$265,48,FALSE)</f>
        <v>20.36</v>
      </c>
      <c r="U50" s="11">
        <f>VLOOKUP(B50,'[1]DHG 2024-25'!$B$2:$AX$265,49,FALSE)</f>
        <v>0</v>
      </c>
      <c r="V50" s="11">
        <f>VLOOKUP(B50,'[1]DHG 2024-25'!$B$2:$AL$265,37,FALSE)</f>
        <v>0</v>
      </c>
      <c r="W50" s="50">
        <f>VLOOKUP(B50,'[1]DHG 2024-25'!$B$2:$AY$265,50,FALSE)</f>
        <v>283.5</v>
      </c>
      <c r="X50" s="39">
        <f t="shared" si="0"/>
        <v>-34.19</v>
      </c>
      <c r="Z50" s="41">
        <f t="shared" si="1"/>
        <v>-25.189999999999998</v>
      </c>
    </row>
    <row r="51" spans="1:26" ht="20.149999999999999" customHeight="1" x14ac:dyDescent="0.4">
      <c r="A51" s="4">
        <v>77</v>
      </c>
      <c r="B51" s="1" t="s">
        <v>196</v>
      </c>
      <c r="C51" s="1" t="s">
        <v>23</v>
      </c>
      <c r="D51" s="24" t="s">
        <v>197</v>
      </c>
      <c r="E51" s="29" t="s">
        <v>143</v>
      </c>
      <c r="F51" s="11">
        <f>VLOOKUP(B51,'[2]DHG 2023-24'!$B$2:$J$265,9,FALSE)</f>
        <v>34</v>
      </c>
      <c r="G51" s="11">
        <f>VLOOKUP(B51,'[2]DHG 2023-24'!$B$2:$K$265,10,FALSE)</f>
        <v>1154</v>
      </c>
      <c r="H51" s="11">
        <f>VLOOKUP(B51,'[2]DHG 2023-24'!$B$2:$AV$265,47,FALSE)</f>
        <v>1226.1399999999999</v>
      </c>
      <c r="I51" s="11">
        <f>VLOOKUP(B51,'[2]DHG 2023-24'!$B$2:$AW$265,48,FALSE)</f>
        <v>231.66</v>
      </c>
      <c r="J51" s="11">
        <f>VLOOKUP(B51,'[2]DHG 2023-24'!$B$2:$CO$265,49,FALSE)</f>
        <v>15</v>
      </c>
      <c r="K51" s="11">
        <f>VLOOKUP(B51,'[2]DHG 2023-24'!$B$2:$AK$265,36,FALSE)</f>
        <v>0</v>
      </c>
      <c r="L51" s="12">
        <f>VLOOKUP(B51,'[2]DHG 2023-24'!$B$2:$AY$265,50,FALSE)</f>
        <v>1472.8</v>
      </c>
      <c r="M51" s="11">
        <f>VLOOKUP(B51,'[2]DHG 2023-24'!$B$2:$CM$265,90,FALSE)</f>
        <v>1214.0999999999999</v>
      </c>
      <c r="N51" s="11">
        <f>VLOOKUP(B51,'[2]DHG 2023-24'!$B$2:$CN$265,91,FALSE)</f>
        <v>208.2</v>
      </c>
      <c r="O51" s="11">
        <f>VLOOKUP(B51,'[2]DHG 2023-24'!$B$2:$CO$265,92,FALSE)</f>
        <v>15</v>
      </c>
      <c r="P51" s="46">
        <f>VLOOKUP(B51,'[2]DHG 2023-24'!$B$2:$CP$265,93,FALSE)</f>
        <v>1437.3</v>
      </c>
      <c r="Q51" s="11">
        <f>VLOOKUP(B51,'[1]DHG 2024-25'!$B$2:$J$265,9,FALSE)</f>
        <v>33</v>
      </c>
      <c r="R51" s="11">
        <f>VLOOKUP(B51,'[1]DHG 2024-25'!$B$2:$K$265,10,FALSE)</f>
        <v>1104</v>
      </c>
      <c r="S51" s="11">
        <f>VLOOKUP(B51,'[1]DHG 2024-25'!$B$2:$AV$265,47,FALSE)</f>
        <v>1175.3200000000002</v>
      </c>
      <c r="T51" s="11">
        <f>VLOOKUP(B51,'[1]DHG 2024-25'!$B$2:$AW$265,48,FALSE)</f>
        <v>221.86</v>
      </c>
      <c r="U51" s="11">
        <f>VLOOKUP(B51,'[1]DHG 2024-25'!$B$2:$AX$265,49,FALSE)</f>
        <v>15</v>
      </c>
      <c r="V51" s="11">
        <f>VLOOKUP(B51,'[1]DHG 2024-25'!$B$2:$AL$265,37,FALSE)</f>
        <v>0</v>
      </c>
      <c r="W51" s="50">
        <f>VLOOKUP(B51,'[1]DHG 2024-25'!$B$2:$AY$265,50,FALSE)</f>
        <v>1412.1800000000003</v>
      </c>
      <c r="X51" s="39">
        <f t="shared" si="0"/>
        <v>-60.619999999999663</v>
      </c>
      <c r="Z51" s="41">
        <f t="shared" si="1"/>
        <v>-25.119999999999663</v>
      </c>
    </row>
    <row r="52" spans="1:26" ht="20.149999999999999" customHeight="1" x14ac:dyDescent="0.4">
      <c r="A52" s="4">
        <v>77</v>
      </c>
      <c r="B52" s="1" t="s">
        <v>141</v>
      </c>
      <c r="C52" s="1" t="s">
        <v>30</v>
      </c>
      <c r="D52" s="24" t="s">
        <v>142</v>
      </c>
      <c r="E52" s="29" t="s">
        <v>143</v>
      </c>
      <c r="F52" s="11">
        <f>VLOOKUP(B52,'[2]DHG 2023-24'!$B$2:$J$265,9,FALSE)</f>
        <v>53</v>
      </c>
      <c r="G52" s="11">
        <f>VLOOKUP(B52,'[2]DHG 2023-24'!$B$2:$K$265,10,FALSE)</f>
        <v>1785</v>
      </c>
      <c r="H52" s="11">
        <f>VLOOKUP(B52,'[2]DHG 2023-24'!$B$2:$AV$265,47,FALSE)</f>
        <v>1915.06</v>
      </c>
      <c r="I52" s="11">
        <f>VLOOKUP(B52,'[2]DHG 2023-24'!$B$2:$AW$265,48,FALSE)</f>
        <v>337.6</v>
      </c>
      <c r="J52" s="11">
        <f>VLOOKUP(B52,'[2]DHG 2023-24'!$B$2:$CO$265,49,FALSE)</f>
        <v>25</v>
      </c>
      <c r="K52" s="11">
        <f>VLOOKUP(B52,'[2]DHG 2023-24'!$B$2:$AK$265,36,FALSE)</f>
        <v>0</v>
      </c>
      <c r="L52" s="12">
        <f>VLOOKUP(B52,'[2]DHG 2023-24'!$B$2:$AY$265,50,FALSE)</f>
        <v>2277.66</v>
      </c>
      <c r="M52" s="11">
        <f>VLOOKUP(B52,'[2]DHG 2023-24'!$B$2:$CM$265,90,FALSE)</f>
        <v>1913.57</v>
      </c>
      <c r="N52" s="11">
        <f>VLOOKUP(B52,'[2]DHG 2023-24'!$B$2:$CN$265,91,FALSE)</f>
        <v>341.59000000000003</v>
      </c>
      <c r="O52" s="11">
        <f>VLOOKUP(B52,'[2]DHG 2023-24'!$B$2:$CO$265,92,FALSE)</f>
        <v>25</v>
      </c>
      <c r="P52" s="46">
        <f>VLOOKUP(B52,'[2]DHG 2023-24'!$B$2:$CP$265,93,FALSE)</f>
        <v>2280.16</v>
      </c>
      <c r="Q52" s="11">
        <f>VLOOKUP(B52,'[1]DHG 2024-25'!$B$2:$J$265,9,FALSE)</f>
        <v>53</v>
      </c>
      <c r="R52" s="11">
        <f>VLOOKUP(B52,'[1]DHG 2024-25'!$B$2:$K$265,10,FALSE)</f>
        <v>1776</v>
      </c>
      <c r="S52" s="11">
        <f>VLOOKUP(B52,'[1]DHG 2024-25'!$B$2:$AV$265,47,FALSE)</f>
        <v>1894.6399999999999</v>
      </c>
      <c r="T52" s="11">
        <f>VLOOKUP(B52,'[1]DHG 2024-25'!$B$2:$AW$265,48,FALSE)</f>
        <v>337.42</v>
      </c>
      <c r="U52" s="11">
        <f>VLOOKUP(B52,'[1]DHG 2024-25'!$B$2:$AX$265,49,FALSE)</f>
        <v>25</v>
      </c>
      <c r="V52" s="11">
        <f>VLOOKUP(B52,'[1]DHG 2024-25'!$B$2:$AL$265,37,FALSE)</f>
        <v>0</v>
      </c>
      <c r="W52" s="50">
        <f>VLOOKUP(B52,'[1]DHG 2024-25'!$B$2:$AY$265,50,FALSE)</f>
        <v>2257.06</v>
      </c>
      <c r="X52" s="39">
        <f t="shared" si="0"/>
        <v>-20.599999999999909</v>
      </c>
      <c r="Z52" s="41">
        <f t="shared" si="1"/>
        <v>-23.099999999999909</v>
      </c>
    </row>
    <row r="53" spans="1:26" ht="20.149999999999999" customHeight="1" x14ac:dyDescent="0.4">
      <c r="A53" s="42">
        <v>94</v>
      </c>
      <c r="B53" s="1" t="s">
        <v>350</v>
      </c>
      <c r="C53" s="1" t="s">
        <v>81</v>
      </c>
      <c r="D53" s="24" t="s">
        <v>351</v>
      </c>
      <c r="E53" s="29" t="s">
        <v>328</v>
      </c>
      <c r="F53" s="11">
        <f>VLOOKUP(B53,'[2]DHG 2023-24'!$B$2:$J$265,9,FALSE)</f>
        <v>25</v>
      </c>
      <c r="G53" s="11">
        <f>VLOOKUP(B53,'[2]DHG 2023-24'!$B$2:$K$265,10,FALSE)</f>
        <v>502</v>
      </c>
      <c r="H53" s="11">
        <f>VLOOKUP(B53,'[2]DHG 2023-24'!$B$2:$AV$265,47,FALSE)</f>
        <v>781.52</v>
      </c>
      <c r="I53" s="11">
        <f>VLOOKUP(B53,'[2]DHG 2023-24'!$B$2:$AW$265,48,FALSE)</f>
        <v>126.91</v>
      </c>
      <c r="J53" s="11">
        <f>VLOOKUP(B53,'[2]DHG 2023-24'!$B$2:$CO$265,49,FALSE)</f>
        <v>13</v>
      </c>
      <c r="K53" s="11">
        <f>VLOOKUP(B53,'[2]DHG 2023-24'!$B$2:$AK$265,36,FALSE)</f>
        <v>0</v>
      </c>
      <c r="L53" s="12">
        <f>VLOOKUP(B53,'[2]DHG 2023-24'!$B$2:$AY$265,50,FALSE)</f>
        <v>921.43</v>
      </c>
      <c r="M53" s="11">
        <f>VLOOKUP(B53,'[2]DHG 2023-24'!$B$2:$CM$265,90,FALSE)</f>
        <v>822.25</v>
      </c>
      <c r="N53" s="11">
        <f>VLOOKUP(B53,'[2]DHG 2023-24'!$B$2:$CN$265,91,FALSE)</f>
        <v>96.179999999999993</v>
      </c>
      <c r="O53" s="11">
        <f>VLOOKUP(B53,'[2]DHG 2023-24'!$B$2:$CO$265,92,FALSE)</f>
        <v>15.5</v>
      </c>
      <c r="P53" s="46">
        <f>VLOOKUP(B53,'[2]DHG 2023-24'!$B$2:$CP$265,93,FALSE)</f>
        <v>933.93</v>
      </c>
      <c r="Q53" s="11">
        <f>VLOOKUP(B53,'[1]DHG 2024-25'!$B$2:$J$265,9,FALSE)</f>
        <v>23</v>
      </c>
      <c r="R53" s="11">
        <f>VLOOKUP(B53,'[1]DHG 2024-25'!$B$2:$K$265,10,FALSE)</f>
        <v>487</v>
      </c>
      <c r="S53" s="11">
        <f>VLOOKUP(B53,'[1]DHG 2024-25'!$B$2:$AV$265,47,FALSE)</f>
        <v>762.86</v>
      </c>
      <c r="T53" s="11">
        <f>VLOOKUP(B53,'[1]DHG 2024-25'!$B$2:$AW$265,48,FALSE)</f>
        <v>135.38</v>
      </c>
      <c r="U53" s="11">
        <f>VLOOKUP(B53,'[1]DHG 2024-25'!$B$2:$AX$265,49,FALSE)</f>
        <v>13</v>
      </c>
      <c r="V53" s="11">
        <f>VLOOKUP(B53,'[1]DHG 2024-25'!$B$2:$AL$265,37,FALSE)</f>
        <v>0</v>
      </c>
      <c r="W53" s="50">
        <f>VLOOKUP(B53,'[1]DHG 2024-25'!$B$2:$AY$265,50,FALSE)</f>
        <v>911.24</v>
      </c>
      <c r="X53" s="39">
        <f t="shared" si="0"/>
        <v>-10.189999999999941</v>
      </c>
      <c r="Z53" s="41">
        <f t="shared" si="1"/>
        <v>-22.689999999999941</v>
      </c>
    </row>
    <row r="54" spans="1:26" ht="20.149999999999999" customHeight="1" x14ac:dyDescent="0.4">
      <c r="A54" s="4">
        <v>77</v>
      </c>
      <c r="B54" s="1" t="s">
        <v>119</v>
      </c>
      <c r="C54" s="1" t="s">
        <v>27</v>
      </c>
      <c r="D54" s="24" t="s">
        <v>120</v>
      </c>
      <c r="E54" s="29" t="s">
        <v>118</v>
      </c>
      <c r="F54" s="11">
        <f>VLOOKUP(B54,'[2]DHG 2023-24'!$B$2:$J$265,9,FALSE)</f>
        <v>9</v>
      </c>
      <c r="G54" s="11">
        <f>VLOOKUP(B54,'[2]DHG 2023-24'!$B$2:$K$265,10,FALSE)</f>
        <v>186</v>
      </c>
      <c r="H54" s="11">
        <f>VLOOKUP(B54,'[2]DHG 2023-24'!$B$2:$AV$265,47,FALSE)</f>
        <v>320.28999999999996</v>
      </c>
      <c r="I54" s="11">
        <f>VLOOKUP(B54,'[2]DHG 2023-24'!$B$2:$AW$265,48,FALSE)</f>
        <v>54.74</v>
      </c>
      <c r="J54" s="11">
        <f>VLOOKUP(B54,'[2]DHG 2023-24'!$B$2:$CO$265,49,FALSE)</f>
        <v>5</v>
      </c>
      <c r="K54" s="11">
        <f>VLOOKUP(B54,'[2]DHG 2023-24'!$B$2:$AK$265,36,FALSE)</f>
        <v>0</v>
      </c>
      <c r="L54" s="12">
        <f>VLOOKUP(B54,'[2]DHG 2023-24'!$B$2:$AY$265,50,FALSE)</f>
        <v>380.03</v>
      </c>
      <c r="M54" s="11">
        <f>VLOOKUP(B54,'[2]DHG 2023-24'!$B$2:$CM$265,90,FALSE)</f>
        <v>336.99999999999994</v>
      </c>
      <c r="N54" s="11">
        <f>VLOOKUP(B54,'[2]DHG 2023-24'!$B$2:$CN$265,91,FALSE)</f>
        <v>65.03</v>
      </c>
      <c r="O54" s="11">
        <f>VLOOKUP(B54,'[2]DHG 2023-24'!$B$2:$CO$265,92,FALSE)</f>
        <v>5</v>
      </c>
      <c r="P54" s="46">
        <f>VLOOKUP(B54,'[2]DHG 2023-24'!$B$2:$CP$265,93,FALSE)</f>
        <v>407.03</v>
      </c>
      <c r="Q54" s="11">
        <f>VLOOKUP(B54,'[1]DHG 2024-25'!$B$2:$J$265,9,FALSE)</f>
        <v>9</v>
      </c>
      <c r="R54" s="11">
        <f>VLOOKUP(B54,'[1]DHG 2024-25'!$B$2:$K$265,10,FALSE)</f>
        <v>195</v>
      </c>
      <c r="S54" s="11">
        <f>VLOOKUP(B54,'[1]DHG 2024-25'!$B$2:$AV$265,47,FALSE)</f>
        <v>322.98</v>
      </c>
      <c r="T54" s="11">
        <f>VLOOKUP(B54,'[1]DHG 2024-25'!$B$2:$AW$265,48,FALSE)</f>
        <v>56.85</v>
      </c>
      <c r="U54" s="11">
        <f>VLOOKUP(B54,'[1]DHG 2024-25'!$B$2:$AX$265,49,FALSE)</f>
        <v>5</v>
      </c>
      <c r="V54" s="11">
        <f>VLOOKUP(B54,'[1]DHG 2024-25'!$B$2:$AL$265,37,FALSE)</f>
        <v>0</v>
      </c>
      <c r="W54" s="50">
        <f>VLOOKUP(B54,'[1]DHG 2024-25'!$B$2:$AY$265,50,FALSE)</f>
        <v>384.83000000000004</v>
      </c>
      <c r="X54" s="39">
        <f t="shared" si="0"/>
        <v>4.8000000000000682</v>
      </c>
      <c r="Z54" s="41">
        <f t="shared" si="1"/>
        <v>-22.199999999999932</v>
      </c>
    </row>
    <row r="55" spans="1:26" ht="20.149999999999999" customHeight="1" x14ac:dyDescent="0.4">
      <c r="A55" s="4">
        <v>93</v>
      </c>
      <c r="B55" s="1" t="s">
        <v>546</v>
      </c>
      <c r="C55" s="1" t="s">
        <v>55</v>
      </c>
      <c r="D55" s="24" t="s">
        <v>547</v>
      </c>
      <c r="E55" s="29" t="s">
        <v>548</v>
      </c>
      <c r="F55" s="11">
        <f>VLOOKUP(B55,'[2]DHG 2023-24'!$B$2:$J$265,9,FALSE)</f>
        <v>22</v>
      </c>
      <c r="G55" s="11">
        <f>VLOOKUP(B55,'[2]DHG 2023-24'!$B$2:$K$265,10,FALSE)</f>
        <v>474</v>
      </c>
      <c r="H55" s="11">
        <f>VLOOKUP(B55,'[2]DHG 2023-24'!$B$2:$AV$265,47,FALSE)</f>
        <v>820.65</v>
      </c>
      <c r="I55" s="11">
        <f>VLOOKUP(B55,'[2]DHG 2023-24'!$B$2:$AW$265,48,FALSE)</f>
        <v>169.5</v>
      </c>
      <c r="J55" s="11">
        <f>VLOOKUP(B55,'[2]DHG 2023-24'!$B$2:$CO$265,49,FALSE)</f>
        <v>17</v>
      </c>
      <c r="K55" s="11">
        <f>VLOOKUP(B55,'[2]DHG 2023-24'!$B$2:$AK$265,36,FALSE)</f>
        <v>13</v>
      </c>
      <c r="L55" s="12">
        <f>VLOOKUP(B55,'[2]DHG 2023-24'!$B$2:$AY$265,50,FALSE)</f>
        <v>1007.15</v>
      </c>
      <c r="M55" s="11">
        <f>VLOOKUP(B55,'[2]DHG 2023-24'!$B$2:$CM$265,90,FALSE)</f>
        <v>810.5</v>
      </c>
      <c r="N55" s="11">
        <f>VLOOKUP(B55,'[2]DHG 2023-24'!$B$2:$CN$265,91,FALSE)</f>
        <v>198.65</v>
      </c>
      <c r="O55" s="11">
        <f>VLOOKUP(B55,'[2]DHG 2023-24'!$B$2:$CO$265,92,FALSE)</f>
        <v>17</v>
      </c>
      <c r="P55" s="46">
        <f>VLOOKUP(B55,'[2]DHG 2023-24'!$B$2:$CP$265,93,FALSE)</f>
        <v>1026.1500000000001</v>
      </c>
      <c r="Q55" s="11">
        <f>VLOOKUP(B55,'[1]DHG 2024-25'!$B$2:$J$265,9,FALSE)</f>
        <v>21</v>
      </c>
      <c r="R55" s="11">
        <f>VLOOKUP(B55,'[1]DHG 2024-25'!$B$2:$K$265,10,FALSE)</f>
        <v>477</v>
      </c>
      <c r="S55" s="11">
        <f>VLOOKUP(B55,'[1]DHG 2024-25'!$B$2:$AV$265,47,FALSE)</f>
        <v>843.69</v>
      </c>
      <c r="T55" s="11">
        <f>VLOOKUP(B55,'[1]DHG 2024-25'!$B$2:$AW$265,48,FALSE)</f>
        <v>143.29</v>
      </c>
      <c r="U55" s="11">
        <f>VLOOKUP(B55,'[1]DHG 2024-25'!$B$2:$AX$265,49,FALSE)</f>
        <v>17</v>
      </c>
      <c r="V55" s="11">
        <f>VLOOKUP(B55,'[1]DHG 2024-25'!$B$2:$AL$265,37,FALSE)</f>
        <v>13</v>
      </c>
      <c r="W55" s="50">
        <f>VLOOKUP(B55,'[1]DHG 2024-25'!$B$2:$AY$265,50,FALSE)</f>
        <v>1003.98</v>
      </c>
      <c r="X55" s="39">
        <f t="shared" si="0"/>
        <v>-3.1699999999999591</v>
      </c>
      <c r="Z55" s="41">
        <f t="shared" si="1"/>
        <v>-22.170000000000073</v>
      </c>
    </row>
    <row r="56" spans="1:26" ht="20.149999999999999" customHeight="1" x14ac:dyDescent="0.4">
      <c r="A56" s="4">
        <v>93</v>
      </c>
      <c r="B56" s="1" t="s">
        <v>422</v>
      </c>
      <c r="C56" s="1" t="s">
        <v>55</v>
      </c>
      <c r="D56" s="24" t="s">
        <v>423</v>
      </c>
      <c r="E56" s="29" t="s">
        <v>409</v>
      </c>
      <c r="F56" s="11">
        <f>VLOOKUP(B56,'[2]DHG 2023-24'!$B$2:$J$265,9,FALSE)</f>
        <v>20</v>
      </c>
      <c r="G56" s="11">
        <f>VLOOKUP(B56,'[2]DHG 2023-24'!$B$2:$K$265,10,FALSE)</f>
        <v>489</v>
      </c>
      <c r="H56" s="11">
        <f>VLOOKUP(B56,'[2]DHG 2023-24'!$B$2:$AV$265,47,FALSE)</f>
        <v>779.85</v>
      </c>
      <c r="I56" s="11">
        <f>VLOOKUP(B56,'[2]DHG 2023-24'!$B$2:$AW$265,48,FALSE)</f>
        <v>115.28</v>
      </c>
      <c r="J56" s="11">
        <f>VLOOKUP(B56,'[2]DHG 2023-24'!$B$2:$CO$265,49,FALSE)</f>
        <v>14</v>
      </c>
      <c r="K56" s="11">
        <f>VLOOKUP(B56,'[2]DHG 2023-24'!$B$2:$AK$265,36,FALSE)</f>
        <v>12</v>
      </c>
      <c r="L56" s="12">
        <f>VLOOKUP(B56,'[2]DHG 2023-24'!$B$2:$AY$265,50,FALSE)</f>
        <v>909.13</v>
      </c>
      <c r="M56" s="11">
        <f>VLOOKUP(B56,'[2]DHG 2023-24'!$B$2:$CM$265,90,FALSE)</f>
        <v>821.25</v>
      </c>
      <c r="N56" s="11">
        <f>VLOOKUP(B56,'[2]DHG 2023-24'!$B$2:$CN$265,91,FALSE)</f>
        <v>95.38</v>
      </c>
      <c r="O56" s="11">
        <f>VLOOKUP(B56,'[2]DHG 2023-24'!$B$2:$CO$265,92,FALSE)</f>
        <v>17</v>
      </c>
      <c r="P56" s="46">
        <f>VLOOKUP(B56,'[2]DHG 2023-24'!$B$2:$CP$265,93,FALSE)</f>
        <v>933.63</v>
      </c>
      <c r="Q56" s="11">
        <f>VLOOKUP(B56,'[1]DHG 2024-25'!$B$2:$J$265,9,FALSE)</f>
        <v>19</v>
      </c>
      <c r="R56" s="11">
        <f>VLOOKUP(B56,'[1]DHG 2024-25'!$B$2:$K$265,10,FALSE)</f>
        <v>462</v>
      </c>
      <c r="S56" s="11">
        <f>VLOOKUP(B56,'[1]DHG 2024-25'!$B$2:$AV$265,47,FALSE)</f>
        <v>794.38000000000011</v>
      </c>
      <c r="T56" s="11">
        <f>VLOOKUP(B56,'[1]DHG 2024-25'!$B$2:$AW$265,48,FALSE)</f>
        <v>103.27</v>
      </c>
      <c r="U56" s="11">
        <f>VLOOKUP(B56,'[1]DHG 2024-25'!$B$2:$AX$265,49,FALSE)</f>
        <v>14</v>
      </c>
      <c r="V56" s="11">
        <f>VLOOKUP(B56,'[1]DHG 2024-25'!$B$2:$AL$265,37,FALSE)</f>
        <v>12</v>
      </c>
      <c r="W56" s="50">
        <f>VLOOKUP(B56,'[1]DHG 2024-25'!$B$2:$AY$265,50,FALSE)</f>
        <v>911.65000000000009</v>
      </c>
      <c r="X56" s="39">
        <f t="shared" si="0"/>
        <v>2.5200000000000955</v>
      </c>
      <c r="Z56" s="41">
        <f t="shared" si="1"/>
        <v>-21.979999999999905</v>
      </c>
    </row>
    <row r="57" spans="1:26" ht="20.149999999999999" customHeight="1" x14ac:dyDescent="0.4">
      <c r="A57" s="42">
        <v>94</v>
      </c>
      <c r="B57" s="1" t="s">
        <v>386</v>
      </c>
      <c r="C57" s="1" t="s">
        <v>49</v>
      </c>
      <c r="D57" s="24" t="s">
        <v>387</v>
      </c>
      <c r="E57" s="29" t="s">
        <v>388</v>
      </c>
      <c r="F57" s="11">
        <f>VLOOKUP(B57,'[2]DHG 2023-24'!$B$2:$J$265,9,FALSE)</f>
        <v>72</v>
      </c>
      <c r="G57" s="11">
        <f>VLOOKUP(B57,'[2]DHG 2023-24'!$B$2:$K$265,10,FALSE)</f>
        <v>2119</v>
      </c>
      <c r="H57" s="11">
        <f>VLOOKUP(B57,'[2]DHG 2023-24'!$B$2:$AV$265,47,FALSE)</f>
        <v>2638.95</v>
      </c>
      <c r="I57" s="11">
        <f>VLOOKUP(B57,'[2]DHG 2023-24'!$B$2:$AW$265,48,FALSE)</f>
        <v>440.47</v>
      </c>
      <c r="J57" s="11">
        <f>VLOOKUP(B57,'[2]DHG 2023-24'!$B$2:$CO$265,49,FALSE)</f>
        <v>40</v>
      </c>
      <c r="K57" s="11">
        <f>VLOOKUP(B57,'[2]DHG 2023-24'!$B$2:$AK$265,36,FALSE)</f>
        <v>6</v>
      </c>
      <c r="L57" s="12">
        <f>VLOOKUP(B57,'[2]DHG 2023-24'!$B$2:$AY$265,50,FALSE)</f>
        <v>3119.42</v>
      </c>
      <c r="M57" s="11">
        <f>VLOOKUP(B57,'[2]DHG 2023-24'!$B$2:$CM$265,90,FALSE)</f>
        <v>2615.7599999999998</v>
      </c>
      <c r="N57" s="11">
        <f>VLOOKUP(B57,'[2]DHG 2023-24'!$B$2:$CN$265,91,FALSE)</f>
        <v>475.29</v>
      </c>
      <c r="O57" s="11">
        <f>VLOOKUP(B57,'[2]DHG 2023-24'!$B$2:$CO$265,92,FALSE)</f>
        <v>45</v>
      </c>
      <c r="P57" s="46">
        <f>VLOOKUP(B57,'[2]DHG 2023-24'!$B$2:$CP$265,93,FALSE)</f>
        <v>3136.05</v>
      </c>
      <c r="Q57" s="11">
        <f>VLOOKUP(B57,'[1]DHG 2024-25'!$B$2:$J$265,9,FALSE)</f>
        <v>72</v>
      </c>
      <c r="R57" s="11">
        <f>VLOOKUP(B57,'[1]DHG 2024-25'!$B$2:$K$265,10,FALSE)</f>
        <v>2128</v>
      </c>
      <c r="S57" s="11">
        <f>VLOOKUP(B57,'[1]DHG 2024-25'!$B$2:$AV$265,47,FALSE)</f>
        <v>2634.3000000000006</v>
      </c>
      <c r="T57" s="11">
        <f>VLOOKUP(B57,'[1]DHG 2024-25'!$B$2:$AW$265,48,FALSE)</f>
        <v>439.91</v>
      </c>
      <c r="U57" s="11">
        <f>VLOOKUP(B57,'[1]DHG 2024-25'!$B$2:$AX$265,49,FALSE)</f>
        <v>40</v>
      </c>
      <c r="V57" s="11">
        <f>VLOOKUP(B57,'[1]DHG 2024-25'!$B$2:$AL$265,37,FALSE)</f>
        <v>6</v>
      </c>
      <c r="W57" s="50">
        <f>VLOOKUP(B57,'[1]DHG 2024-25'!$B$2:$AY$265,50,FALSE)</f>
        <v>3114.2100000000005</v>
      </c>
      <c r="X57" s="39">
        <f t="shared" si="0"/>
        <v>-5.2099999999995816</v>
      </c>
      <c r="Z57" s="41">
        <f t="shared" si="1"/>
        <v>-21.839999999999691</v>
      </c>
    </row>
    <row r="58" spans="1:26" ht="20.149999999999999" customHeight="1" x14ac:dyDescent="0.4">
      <c r="A58" s="4">
        <v>93</v>
      </c>
      <c r="B58" s="1" t="s">
        <v>507</v>
      </c>
      <c r="C58" s="1" t="s">
        <v>49</v>
      </c>
      <c r="D58" s="24" t="s">
        <v>508</v>
      </c>
      <c r="E58" s="29" t="s">
        <v>446</v>
      </c>
      <c r="F58" s="11">
        <f>VLOOKUP(B58,'[2]DHG 2023-24'!$B$2:$J$265,9,FALSE)</f>
        <v>19</v>
      </c>
      <c r="G58" s="11">
        <f>VLOOKUP(B58,'[2]DHG 2023-24'!$B$2:$K$265,10,FALSE)</f>
        <v>665</v>
      </c>
      <c r="H58" s="11">
        <f>VLOOKUP(B58,'[2]DHG 2023-24'!$B$2:$AV$265,47,FALSE)</f>
        <v>780.19</v>
      </c>
      <c r="I58" s="11">
        <f>VLOOKUP(B58,'[2]DHG 2023-24'!$B$2:$AW$265,48,FALSE)</f>
        <v>108.16</v>
      </c>
      <c r="J58" s="11">
        <f>VLOOKUP(B58,'[2]DHG 2023-24'!$B$2:$CO$265,49,FALSE)</f>
        <v>6</v>
      </c>
      <c r="K58" s="11">
        <f>VLOOKUP(B58,'[2]DHG 2023-24'!$B$2:$AK$265,36,FALSE)</f>
        <v>0</v>
      </c>
      <c r="L58" s="12">
        <f>VLOOKUP(B58,'[2]DHG 2023-24'!$B$2:$AY$265,50,FALSE)</f>
        <v>894.35</v>
      </c>
      <c r="M58" s="11">
        <f>VLOOKUP(B58,'[2]DHG 2023-24'!$B$2:$CM$265,90,FALSE)</f>
        <v>803.6</v>
      </c>
      <c r="N58" s="11">
        <f>VLOOKUP(B58,'[2]DHG 2023-24'!$B$2:$CN$265,91,FALSE)</f>
        <v>104.25</v>
      </c>
      <c r="O58" s="11">
        <f>VLOOKUP(B58,'[2]DHG 2023-24'!$B$2:$CO$265,92,FALSE)</f>
        <v>10.5</v>
      </c>
      <c r="P58" s="46">
        <f>VLOOKUP(B58,'[2]DHG 2023-24'!$B$2:$CP$265,93,FALSE)</f>
        <v>918.35</v>
      </c>
      <c r="Q58" s="11">
        <f>VLOOKUP(B58,'[1]DHG 2024-25'!$B$2:$J$265,9,FALSE)</f>
        <v>19</v>
      </c>
      <c r="R58" s="11">
        <f>VLOOKUP(B58,'[1]DHG 2024-25'!$B$2:$K$265,10,FALSE)</f>
        <v>665</v>
      </c>
      <c r="S58" s="11">
        <f>VLOOKUP(B58,'[1]DHG 2024-25'!$B$2:$AV$265,47,FALSE)</f>
        <v>762.42</v>
      </c>
      <c r="T58" s="11">
        <f>VLOOKUP(B58,'[1]DHG 2024-25'!$B$2:$AW$265,48,FALSE)</f>
        <v>128.12</v>
      </c>
      <c r="U58" s="11">
        <f>VLOOKUP(B58,'[1]DHG 2024-25'!$B$2:$AX$265,49,FALSE)</f>
        <v>6</v>
      </c>
      <c r="V58" s="11">
        <f>VLOOKUP(B58,'[1]DHG 2024-25'!$B$2:$AL$265,37,FALSE)</f>
        <v>0</v>
      </c>
      <c r="W58" s="50">
        <f>VLOOKUP(B58,'[1]DHG 2024-25'!$B$2:$AY$265,50,FALSE)</f>
        <v>896.54</v>
      </c>
      <c r="X58" s="39">
        <f t="shared" si="0"/>
        <v>2.1899999999999409</v>
      </c>
      <c r="Z58" s="41">
        <f t="shared" si="1"/>
        <v>-21.810000000000059</v>
      </c>
    </row>
    <row r="59" spans="1:26" ht="20.149999999999999" customHeight="1" x14ac:dyDescent="0.4">
      <c r="A59" s="4">
        <v>77</v>
      </c>
      <c r="B59" s="1" t="s">
        <v>162</v>
      </c>
      <c r="C59" s="1" t="s">
        <v>23</v>
      </c>
      <c r="D59" s="24" t="s">
        <v>166</v>
      </c>
      <c r="E59" s="29" t="s">
        <v>165</v>
      </c>
      <c r="F59" s="11">
        <f>VLOOKUP(B59,'[2]DHG 2023-24'!$B$2:$J$265,9,FALSE)</f>
        <v>13</v>
      </c>
      <c r="G59" s="11">
        <f>VLOOKUP(B59,'[2]DHG 2023-24'!$B$2:$K$265,10,FALSE)</f>
        <v>343</v>
      </c>
      <c r="H59" s="11">
        <f>VLOOKUP(B59,'[2]DHG 2023-24'!$B$2:$AV$265,47,FALSE)</f>
        <v>656.28</v>
      </c>
      <c r="I59" s="11">
        <f>VLOOKUP(B59,'[2]DHG 2023-24'!$B$2:$AW$265,48,FALSE)</f>
        <v>134.06</v>
      </c>
      <c r="J59" s="11">
        <f>VLOOKUP(B59,'[2]DHG 2023-24'!$B$2:$CO$265,49,FALSE)</f>
        <v>13.5</v>
      </c>
      <c r="K59" s="11">
        <f>VLOOKUP(B59,'[2]DHG 2023-24'!$B$2:$AK$265,36,FALSE)</f>
        <v>0</v>
      </c>
      <c r="L59" s="12">
        <f>VLOOKUP(B59,'[2]DHG 2023-24'!$B$2:$AY$265,50,FALSE)</f>
        <v>803.83999999999992</v>
      </c>
      <c r="M59" s="11">
        <f>VLOOKUP(B59,'[2]DHG 2023-24'!$B$2:$CM$265,90,FALSE)</f>
        <v>641.79999999999995</v>
      </c>
      <c r="N59" s="11">
        <f>VLOOKUP(B59,'[2]DHG 2023-24'!$B$2:$CN$265,91,FALSE)</f>
        <v>171.96</v>
      </c>
      <c r="O59" s="11">
        <f>VLOOKUP(B59,'[2]DHG 2023-24'!$B$2:$CO$265,92,FALSE)</f>
        <v>14</v>
      </c>
      <c r="P59" s="46">
        <f>VLOOKUP(B59,'[2]DHG 2023-24'!$B$2:$CP$265,93,FALSE)</f>
        <v>827.75999999999988</v>
      </c>
      <c r="Q59" s="11">
        <f>VLOOKUP(B59,'[1]DHG 2024-25'!$B$2:$J$265,9,FALSE)</f>
        <v>19</v>
      </c>
      <c r="R59" s="11">
        <f>VLOOKUP(B59,'[1]DHG 2024-25'!$B$2:$K$265,10,FALSE)</f>
        <v>358</v>
      </c>
      <c r="S59" s="11">
        <f>VLOOKUP(B59,'[1]DHG 2024-25'!$B$2:$AV$265,47,FALSE)</f>
        <v>674</v>
      </c>
      <c r="T59" s="11">
        <f>VLOOKUP(B59,'[1]DHG 2024-25'!$B$2:$AW$265,48,FALSE)</f>
        <v>118.65</v>
      </c>
      <c r="U59" s="11">
        <f>VLOOKUP(B59,'[1]DHG 2024-25'!$B$2:$AX$265,49,FALSE)</f>
        <v>13.5</v>
      </c>
      <c r="V59" s="11">
        <f>VLOOKUP(B59,'[1]DHG 2024-25'!$B$2:$AL$265,37,FALSE)</f>
        <v>0</v>
      </c>
      <c r="W59" s="50">
        <f>VLOOKUP(B59,'[1]DHG 2024-25'!$B$2:$AY$265,50,FALSE)</f>
        <v>806.15</v>
      </c>
      <c r="X59" s="39">
        <f t="shared" si="0"/>
        <v>2.3100000000000591</v>
      </c>
      <c r="Z59" s="41">
        <f t="shared" si="1"/>
        <v>-21.6099999999999</v>
      </c>
    </row>
    <row r="60" spans="1:26" ht="20.149999999999999" customHeight="1" x14ac:dyDescent="0.4">
      <c r="A60" s="4">
        <v>93</v>
      </c>
      <c r="B60" s="1" t="s">
        <v>539</v>
      </c>
      <c r="C60" s="1" t="s">
        <v>81</v>
      </c>
      <c r="D60" s="24" t="s">
        <v>540</v>
      </c>
      <c r="E60" s="29" t="s">
        <v>541</v>
      </c>
      <c r="F60" s="11">
        <f>VLOOKUP(B60,'[2]DHG 2023-24'!$B$2:$J$265,9,FALSE)</f>
        <v>26</v>
      </c>
      <c r="G60" s="11">
        <f>VLOOKUP(B60,'[2]DHG 2023-24'!$B$2:$K$265,10,FALSE)</f>
        <v>536</v>
      </c>
      <c r="H60" s="11">
        <f>VLOOKUP(B60,'[2]DHG 2023-24'!$B$2:$AV$265,47,FALSE)</f>
        <v>964.92000000000007</v>
      </c>
      <c r="I60" s="11">
        <f>VLOOKUP(B60,'[2]DHG 2023-24'!$B$2:$AW$265,48,FALSE)</f>
        <v>174.75</v>
      </c>
      <c r="J60" s="11">
        <f>VLOOKUP(B60,'[2]DHG 2023-24'!$B$2:$CO$265,49,FALSE)</f>
        <v>20</v>
      </c>
      <c r="K60" s="11">
        <f>VLOOKUP(B60,'[2]DHG 2023-24'!$B$2:$AK$265,36,FALSE)</f>
        <v>12</v>
      </c>
      <c r="L60" s="12">
        <f>VLOOKUP(B60,'[2]DHG 2023-24'!$B$2:$AY$265,50,FALSE)</f>
        <v>1159.67</v>
      </c>
      <c r="M60" s="11">
        <f>VLOOKUP(B60,'[2]DHG 2023-24'!$B$2:$CM$265,90,FALSE)</f>
        <v>983.00000000000011</v>
      </c>
      <c r="N60" s="11">
        <f>VLOOKUP(B60,'[2]DHG 2023-24'!$B$2:$CN$265,91,FALSE)</f>
        <v>187.59</v>
      </c>
      <c r="O60" s="11">
        <f>VLOOKUP(B60,'[2]DHG 2023-24'!$B$2:$CO$265,92,FALSE)</f>
        <v>24</v>
      </c>
      <c r="P60" s="46">
        <f>VLOOKUP(B60,'[2]DHG 2023-24'!$B$2:$CP$265,93,FALSE)</f>
        <v>1194.5900000000001</v>
      </c>
      <c r="Q60" s="11">
        <f>VLOOKUP(B60,'[1]DHG 2024-25'!$B$2:$J$265,9,FALSE)</f>
        <v>26</v>
      </c>
      <c r="R60" s="11">
        <f>VLOOKUP(B60,'[1]DHG 2024-25'!$B$2:$K$265,10,FALSE)</f>
        <v>526</v>
      </c>
      <c r="S60" s="11">
        <f>VLOOKUP(B60,'[1]DHG 2024-25'!$B$2:$AV$265,47,FALSE)</f>
        <v>993.53000000000009</v>
      </c>
      <c r="T60" s="11">
        <f>VLOOKUP(B60,'[1]DHG 2024-25'!$B$2:$AW$265,48,FALSE)</f>
        <v>156.84</v>
      </c>
      <c r="U60" s="11">
        <f>VLOOKUP(B60,'[1]DHG 2024-25'!$B$2:$AX$265,49,FALSE)</f>
        <v>24</v>
      </c>
      <c r="V60" s="11">
        <f>VLOOKUP(B60,'[1]DHG 2024-25'!$B$2:$AL$265,37,FALSE)</f>
        <v>12</v>
      </c>
      <c r="W60" s="50">
        <f>VLOOKUP(B60,'[1]DHG 2024-25'!$B$2:$AY$265,50,FALSE)</f>
        <v>1174.3700000000001</v>
      </c>
      <c r="X60" s="39">
        <f t="shared" si="0"/>
        <v>14.700000000000045</v>
      </c>
      <c r="Z60" s="41">
        <f t="shared" si="1"/>
        <v>-20.220000000000027</v>
      </c>
    </row>
    <row r="61" spans="1:26" ht="20.149999999999999" customHeight="1" x14ac:dyDescent="0.4">
      <c r="A61" s="4">
        <v>93</v>
      </c>
      <c r="B61" s="1" t="s">
        <v>526</v>
      </c>
      <c r="C61" s="1" t="s">
        <v>49</v>
      </c>
      <c r="D61" s="24" t="s">
        <v>527</v>
      </c>
      <c r="E61" s="29" t="s">
        <v>528</v>
      </c>
      <c r="F61" s="11">
        <f>VLOOKUP(B61,'[2]DHG 2023-24'!$B$2:$J$265,9,FALSE)</f>
        <v>72</v>
      </c>
      <c r="G61" s="11">
        <f>VLOOKUP(B61,'[2]DHG 2023-24'!$B$2:$K$265,10,FALSE)</f>
        <v>2061</v>
      </c>
      <c r="H61" s="11">
        <f>VLOOKUP(B61,'[2]DHG 2023-24'!$B$2:$AV$265,47,FALSE)</f>
        <v>2790.85</v>
      </c>
      <c r="I61" s="11">
        <f>VLOOKUP(B61,'[2]DHG 2023-24'!$B$2:$AW$265,48,FALSE)</f>
        <v>465.9</v>
      </c>
      <c r="J61" s="11">
        <f>VLOOKUP(B61,'[2]DHG 2023-24'!$B$2:$CO$265,49,FALSE)</f>
        <v>38</v>
      </c>
      <c r="K61" s="11">
        <f>VLOOKUP(B61,'[2]DHG 2023-24'!$B$2:$AK$265,36,FALSE)</f>
        <v>55</v>
      </c>
      <c r="L61" s="12">
        <f>VLOOKUP(B61,'[2]DHG 2023-24'!$B$2:$AY$265,50,FALSE)</f>
        <v>3294.75</v>
      </c>
      <c r="M61" s="11">
        <f>VLOOKUP(B61,'[2]DHG 2023-24'!$B$2:$CM$265,90,FALSE)</f>
        <v>2851.5</v>
      </c>
      <c r="N61" s="11">
        <f>VLOOKUP(B61,'[2]DHG 2023-24'!$B$2:$CN$265,91,FALSE)</f>
        <v>407.78999999999996</v>
      </c>
      <c r="O61" s="11">
        <f>VLOOKUP(B61,'[2]DHG 2023-24'!$B$2:$CO$265,92,FALSE)</f>
        <v>38</v>
      </c>
      <c r="P61" s="46">
        <f>VLOOKUP(B61,'[2]DHG 2023-24'!$B$2:$CP$265,93,FALSE)</f>
        <v>3297.29</v>
      </c>
      <c r="Q61" s="11">
        <f>VLOOKUP(B61,'[1]DHG 2024-25'!$B$2:$J$265,9,FALSE)</f>
        <v>72</v>
      </c>
      <c r="R61" s="11">
        <f>VLOOKUP(B61,'[1]DHG 2024-25'!$B$2:$K$265,10,FALSE)</f>
        <v>2050</v>
      </c>
      <c r="S61" s="11">
        <f>VLOOKUP(B61,'[1]DHG 2024-25'!$B$2:$AV$265,47,FALSE)</f>
        <v>2805.45</v>
      </c>
      <c r="T61" s="11">
        <f>VLOOKUP(B61,'[1]DHG 2024-25'!$B$2:$AW$265,48,FALSE)</f>
        <v>434.52</v>
      </c>
      <c r="U61" s="11">
        <f>VLOOKUP(B61,'[1]DHG 2024-25'!$B$2:$AX$265,49,FALSE)</f>
        <v>38</v>
      </c>
      <c r="V61" s="11">
        <f>VLOOKUP(B61,'[1]DHG 2024-25'!$B$2:$AL$265,37,FALSE)</f>
        <v>55</v>
      </c>
      <c r="W61" s="50">
        <f>VLOOKUP(B61,'[1]DHG 2024-25'!$B$2:$AY$265,50,FALSE)</f>
        <v>3277.97</v>
      </c>
      <c r="X61" s="39">
        <f t="shared" si="0"/>
        <v>-16.7800000000002</v>
      </c>
      <c r="Z61" s="41">
        <f t="shared" si="1"/>
        <v>-19.320000000000164</v>
      </c>
    </row>
    <row r="62" spans="1:26" ht="20.149999999999999" customHeight="1" x14ac:dyDescent="0.4">
      <c r="A62" s="4">
        <v>93</v>
      </c>
      <c r="B62" s="1" t="s">
        <v>512</v>
      </c>
      <c r="C62" s="1" t="s">
        <v>30</v>
      </c>
      <c r="D62" s="24" t="s">
        <v>513</v>
      </c>
      <c r="E62" s="29" t="s">
        <v>511</v>
      </c>
      <c r="F62" s="11">
        <f>VLOOKUP(B62,'[2]DHG 2023-24'!$B$2:$J$265,9,FALSE)</f>
        <v>51</v>
      </c>
      <c r="G62" s="11">
        <f>VLOOKUP(B62,'[2]DHG 2023-24'!$B$2:$K$265,10,FALSE)</f>
        <v>1433</v>
      </c>
      <c r="H62" s="11">
        <f>VLOOKUP(B62,'[2]DHG 2023-24'!$B$2:$AV$265,47,FALSE)</f>
        <v>1872.1899999999998</v>
      </c>
      <c r="I62" s="11">
        <f>VLOOKUP(B62,'[2]DHG 2023-24'!$B$2:$AW$265,48,FALSE)</f>
        <v>346.84</v>
      </c>
      <c r="J62" s="11">
        <f>VLOOKUP(B62,'[2]DHG 2023-24'!$B$2:$CO$265,49,FALSE)</f>
        <v>24</v>
      </c>
      <c r="K62" s="11">
        <f>VLOOKUP(B62,'[2]DHG 2023-24'!$B$2:$AK$265,36,FALSE)</f>
        <v>43</v>
      </c>
      <c r="L62" s="12">
        <f>VLOOKUP(B62,'[2]DHG 2023-24'!$B$2:$AY$265,50,FALSE)</f>
        <v>2243.0299999999997</v>
      </c>
      <c r="M62" s="11">
        <f>VLOOKUP(B62,'[2]DHG 2023-24'!$B$2:$CM$265,90,FALSE)</f>
        <v>1897.2999999999997</v>
      </c>
      <c r="N62" s="11">
        <f>VLOOKUP(B62,'[2]DHG 2023-24'!$B$2:$CN$265,91,FALSE)</f>
        <v>343.22999999999996</v>
      </c>
      <c r="O62" s="11">
        <f>VLOOKUP(B62,'[2]DHG 2023-24'!$B$2:$CO$265,92,FALSE)</f>
        <v>24</v>
      </c>
      <c r="P62" s="46">
        <f>VLOOKUP(B62,'[2]DHG 2023-24'!$B$2:$CP$265,93,FALSE)</f>
        <v>2264.5299999999997</v>
      </c>
      <c r="Q62" s="11">
        <f>VLOOKUP(B62,'[1]DHG 2024-25'!$B$2:$J$265,9,FALSE)</f>
        <v>51</v>
      </c>
      <c r="R62" s="11">
        <f>VLOOKUP(B62,'[1]DHG 2024-25'!$B$2:$K$265,10,FALSE)</f>
        <v>1433</v>
      </c>
      <c r="S62" s="11">
        <f>VLOOKUP(B62,'[1]DHG 2024-25'!$B$2:$AV$265,47,FALSE)</f>
        <v>1850.52</v>
      </c>
      <c r="T62" s="11">
        <f>VLOOKUP(B62,'[1]DHG 2024-25'!$B$2:$AW$265,48,FALSE)</f>
        <v>370.83</v>
      </c>
      <c r="U62" s="11">
        <f>VLOOKUP(B62,'[1]DHG 2024-25'!$B$2:$AX$265,49,FALSE)</f>
        <v>24</v>
      </c>
      <c r="V62" s="11">
        <f>VLOOKUP(B62,'[1]DHG 2024-25'!$B$2:$AL$265,37,FALSE)</f>
        <v>43</v>
      </c>
      <c r="W62" s="50">
        <f>VLOOKUP(B62,'[1]DHG 2024-25'!$B$2:$AY$265,50,FALSE)</f>
        <v>2245.35</v>
      </c>
      <c r="X62" s="39">
        <f t="shared" si="0"/>
        <v>2.3200000000001637</v>
      </c>
      <c r="Z62" s="41">
        <f t="shared" si="1"/>
        <v>-19.179999999999836</v>
      </c>
    </row>
    <row r="63" spans="1:26" ht="20.149999999999999" customHeight="1" x14ac:dyDescent="0.4">
      <c r="A63" s="4">
        <v>77</v>
      </c>
      <c r="B63" s="1" t="s">
        <v>22</v>
      </c>
      <c r="C63" s="1" t="s">
        <v>23</v>
      </c>
      <c r="D63" s="24" t="s">
        <v>24</v>
      </c>
      <c r="E63" s="29" t="s">
        <v>25</v>
      </c>
      <c r="F63" s="11">
        <f>VLOOKUP(B63,'[2]DHG 2023-24'!$B$2:$J$265,9,FALSE)</f>
        <v>21</v>
      </c>
      <c r="G63" s="11">
        <f>VLOOKUP(B63,'[2]DHG 2023-24'!$B$2:$K$265,10,FALSE)</f>
        <v>566</v>
      </c>
      <c r="H63" s="11">
        <f>VLOOKUP(B63,'[2]DHG 2023-24'!$B$2:$AV$265,47,FALSE)</f>
        <v>843.98</v>
      </c>
      <c r="I63" s="11">
        <f>VLOOKUP(B63,'[2]DHG 2023-24'!$B$2:$AW$265,48,FALSE)</f>
        <v>228</v>
      </c>
      <c r="J63" s="11">
        <f>VLOOKUP(B63,'[2]DHG 2023-24'!$B$2:$CO$265,49,FALSE)</f>
        <v>17</v>
      </c>
      <c r="K63" s="11">
        <f>VLOOKUP(B63,'[2]DHG 2023-24'!$B$2:$AK$265,36,FALSE)</f>
        <v>0</v>
      </c>
      <c r="L63" s="12">
        <f>VLOOKUP(B63,'[2]DHG 2023-24'!$B$2:$AY$265,50,FALSE)</f>
        <v>1088.98</v>
      </c>
      <c r="M63" s="11">
        <f>VLOOKUP(B63,'[2]DHG 2023-24'!$B$2:$CM$265,90,FALSE)</f>
        <v>880.3</v>
      </c>
      <c r="N63" s="11">
        <f>VLOOKUP(B63,'[2]DHG 2023-24'!$B$2:$CN$265,91,FALSE)</f>
        <v>177.95999999999998</v>
      </c>
      <c r="O63" s="11">
        <f>VLOOKUP(B63,'[2]DHG 2023-24'!$B$2:$CO$265,92,FALSE)</f>
        <v>15</v>
      </c>
      <c r="P63" s="46">
        <f>VLOOKUP(B63,'[2]DHG 2023-24'!$B$2:$CP$265,93,FALSE)</f>
        <v>1073.26</v>
      </c>
      <c r="Q63" s="11">
        <f>VLOOKUP(B63,'[1]DHG 2024-25'!$B$2:$J$265,9,FALSE)</f>
        <v>19</v>
      </c>
      <c r="R63" s="11">
        <f>VLOOKUP(B63,'[1]DHG 2024-25'!$B$2:$K$265,10,FALSE)</f>
        <v>532</v>
      </c>
      <c r="S63" s="11">
        <f>VLOOKUP(B63,'[1]DHG 2024-25'!$B$2:$AV$265,47,FALSE)</f>
        <v>810.75</v>
      </c>
      <c r="T63" s="11">
        <f>VLOOKUP(B63,'[1]DHG 2024-25'!$B$2:$AW$265,48,FALSE)</f>
        <v>226.53</v>
      </c>
      <c r="U63" s="11">
        <f>VLOOKUP(B63,'[1]DHG 2024-25'!$B$2:$AX$265,49,FALSE)</f>
        <v>17</v>
      </c>
      <c r="V63" s="11">
        <f>VLOOKUP(B63,'[1]DHG 2024-25'!$B$2:$AL$265,37,FALSE)</f>
        <v>0</v>
      </c>
      <c r="W63" s="50">
        <f>VLOOKUP(B63,'[1]DHG 2024-25'!$B$2:$AY$265,50,FALSE)</f>
        <v>1054.28</v>
      </c>
      <c r="X63" s="39">
        <f t="shared" si="0"/>
        <v>-34.700000000000045</v>
      </c>
      <c r="Z63" s="41">
        <f t="shared" si="1"/>
        <v>-18.980000000000018</v>
      </c>
    </row>
    <row r="64" spans="1:26" ht="20.149999999999999" customHeight="1" x14ac:dyDescent="0.4">
      <c r="A64" s="42">
        <v>94</v>
      </c>
      <c r="B64" s="1" t="s">
        <v>341</v>
      </c>
      <c r="C64" s="1" t="s">
        <v>49</v>
      </c>
      <c r="D64" s="24" t="s">
        <v>342</v>
      </c>
      <c r="E64" s="29" t="s">
        <v>338</v>
      </c>
      <c r="F64" s="11">
        <f>VLOOKUP(B64,'[2]DHG 2023-24'!$B$2:$J$265,9,FALSE)</f>
        <v>25</v>
      </c>
      <c r="G64" s="11">
        <f>VLOOKUP(B64,'[2]DHG 2023-24'!$B$2:$K$265,10,FALSE)</f>
        <v>826</v>
      </c>
      <c r="H64" s="11">
        <f>VLOOKUP(B64,'[2]DHG 2023-24'!$B$2:$AV$265,47,FALSE)</f>
        <v>894.16</v>
      </c>
      <c r="I64" s="11">
        <f>VLOOKUP(B64,'[2]DHG 2023-24'!$B$2:$AW$265,48,FALSE)</f>
        <v>119.4</v>
      </c>
      <c r="J64" s="11">
        <f>VLOOKUP(B64,'[2]DHG 2023-24'!$B$2:$CO$265,49,FALSE)</f>
        <v>13</v>
      </c>
      <c r="K64" s="11">
        <f>VLOOKUP(B64,'[2]DHG 2023-24'!$B$2:$AK$265,36,FALSE)</f>
        <v>0</v>
      </c>
      <c r="L64" s="12">
        <f>VLOOKUP(B64,'[2]DHG 2023-24'!$B$2:$AY$265,50,FALSE)</f>
        <v>1026.56</v>
      </c>
      <c r="M64" s="11">
        <f>VLOOKUP(B64,'[2]DHG 2023-24'!$B$2:$CM$265,90,FALSE)</f>
        <v>922.19999999999993</v>
      </c>
      <c r="N64" s="11">
        <f>VLOOKUP(B64,'[2]DHG 2023-24'!$B$2:$CN$265,91,FALSE)</f>
        <v>102.65</v>
      </c>
      <c r="O64" s="11">
        <f>VLOOKUP(B64,'[2]DHG 2023-24'!$B$2:$CO$265,92,FALSE)</f>
        <v>13</v>
      </c>
      <c r="P64" s="46">
        <f>VLOOKUP(B64,'[2]DHG 2023-24'!$B$2:$CP$265,93,FALSE)</f>
        <v>1037.8499999999999</v>
      </c>
      <c r="Q64" s="11">
        <f>VLOOKUP(B64,'[1]DHG 2024-25'!$B$2:$J$265,9,FALSE)</f>
        <v>25</v>
      </c>
      <c r="R64" s="11">
        <f>VLOOKUP(B64,'[1]DHG 2024-25'!$B$2:$K$265,10,FALSE)</f>
        <v>852</v>
      </c>
      <c r="S64" s="11">
        <f>VLOOKUP(B64,'[1]DHG 2024-25'!$B$2:$AV$265,47,FALSE)</f>
        <v>899.11</v>
      </c>
      <c r="T64" s="11">
        <f>VLOOKUP(B64,'[1]DHG 2024-25'!$B$2:$AW$265,48,FALSE)</f>
        <v>106.8</v>
      </c>
      <c r="U64" s="11">
        <f>VLOOKUP(B64,'[1]DHG 2024-25'!$B$2:$AX$265,49,FALSE)</f>
        <v>13</v>
      </c>
      <c r="V64" s="11">
        <f>VLOOKUP(B64,'[1]DHG 2024-25'!$B$2:$AL$265,37,FALSE)</f>
        <v>0</v>
      </c>
      <c r="W64" s="50">
        <f>VLOOKUP(B64,'[1]DHG 2024-25'!$B$2:$AY$265,50,FALSE)</f>
        <v>1018.91</v>
      </c>
      <c r="X64" s="39">
        <f t="shared" si="0"/>
        <v>-7.6499999999999773</v>
      </c>
      <c r="Z64" s="41">
        <f t="shared" si="1"/>
        <v>-18.939999999999941</v>
      </c>
    </row>
    <row r="65" spans="1:26" ht="20.149999999999999" customHeight="1" x14ac:dyDescent="0.4">
      <c r="A65" s="4">
        <v>77</v>
      </c>
      <c r="B65" s="1" t="s">
        <v>111</v>
      </c>
      <c r="C65" s="1" t="s">
        <v>49</v>
      </c>
      <c r="D65" s="24" t="s">
        <v>112</v>
      </c>
      <c r="E65" s="29" t="s">
        <v>113</v>
      </c>
      <c r="F65" s="11">
        <f>VLOOKUP(B65,'[2]DHG 2023-24'!$B$2:$J$265,9,FALSE)</f>
        <v>25</v>
      </c>
      <c r="G65" s="11">
        <f>VLOOKUP(B65,'[2]DHG 2023-24'!$B$2:$K$265,10,FALSE)</f>
        <v>830</v>
      </c>
      <c r="H65" s="11">
        <f>VLOOKUP(B65,'[2]DHG 2023-24'!$B$2:$AV$265,47,FALSE)</f>
        <v>838.24</v>
      </c>
      <c r="I65" s="11">
        <f>VLOOKUP(B65,'[2]DHG 2023-24'!$B$2:$AW$265,48,FALSE)</f>
        <v>157.25</v>
      </c>
      <c r="J65" s="11">
        <f>VLOOKUP(B65,'[2]DHG 2023-24'!$B$2:$CO$265,49,FALSE)</f>
        <v>14</v>
      </c>
      <c r="K65" s="11">
        <f>VLOOKUP(B65,'[2]DHG 2023-24'!$B$2:$AK$265,36,FALSE)</f>
        <v>0</v>
      </c>
      <c r="L65" s="12">
        <f>VLOOKUP(B65,'[2]DHG 2023-24'!$B$2:$AY$265,50,FALSE)</f>
        <v>1009.49</v>
      </c>
      <c r="M65" s="11">
        <f>VLOOKUP(B65,'[2]DHG 2023-24'!$B$2:$CM$265,90,FALSE)</f>
        <v>842.05</v>
      </c>
      <c r="N65" s="11">
        <f>VLOOKUP(B65,'[2]DHG 2023-24'!$B$2:$CN$265,91,FALSE)</f>
        <v>137.44</v>
      </c>
      <c r="O65" s="11">
        <f>VLOOKUP(B65,'[2]DHG 2023-24'!$B$2:$CO$265,92,FALSE)</f>
        <v>12.5</v>
      </c>
      <c r="P65" s="46">
        <f>VLOOKUP(B65,'[2]DHG 2023-24'!$B$2:$CP$265,93,FALSE)</f>
        <v>991.99</v>
      </c>
      <c r="Q65" s="11">
        <f>VLOOKUP(B65,'[1]DHG 2024-25'!$B$2:$J$265,9,FALSE)</f>
        <v>24</v>
      </c>
      <c r="R65" s="11">
        <f>VLOOKUP(B65,'[1]DHG 2024-25'!$B$2:$K$265,10,FALSE)</f>
        <v>795</v>
      </c>
      <c r="S65" s="11">
        <f>VLOOKUP(B65,'[1]DHG 2024-25'!$B$2:$AV$265,47,FALSE)</f>
        <v>818.79000000000008</v>
      </c>
      <c r="T65" s="11">
        <f>VLOOKUP(B65,'[1]DHG 2024-25'!$B$2:$AW$265,48,FALSE)</f>
        <v>140.53</v>
      </c>
      <c r="U65" s="11">
        <f>VLOOKUP(B65,'[1]DHG 2024-25'!$B$2:$AX$265,49,FALSE)</f>
        <v>14</v>
      </c>
      <c r="V65" s="11">
        <f>VLOOKUP(B65,'[1]DHG 2024-25'!$B$2:$AL$265,37,FALSE)</f>
        <v>0</v>
      </c>
      <c r="W65" s="50">
        <f>VLOOKUP(B65,'[1]DHG 2024-25'!$B$2:$AY$265,50,FALSE)</f>
        <v>973.32</v>
      </c>
      <c r="X65" s="39">
        <f t="shared" si="0"/>
        <v>-36.169999999999959</v>
      </c>
      <c r="Z65" s="41">
        <f t="shared" si="1"/>
        <v>-18.669999999999959</v>
      </c>
    </row>
    <row r="66" spans="1:26" ht="20.149999999999999" customHeight="1" x14ac:dyDescent="0.4">
      <c r="A66" s="4">
        <v>93</v>
      </c>
      <c r="B66" s="1" t="s">
        <v>416</v>
      </c>
      <c r="C66" s="1" t="s">
        <v>30</v>
      </c>
      <c r="D66" s="24" t="s">
        <v>417</v>
      </c>
      <c r="E66" s="29" t="s">
        <v>418</v>
      </c>
      <c r="F66" s="11">
        <f>VLOOKUP(B66,'[2]DHG 2023-24'!$B$2:$J$265,9,FALSE)</f>
        <v>37</v>
      </c>
      <c r="G66" s="11">
        <f>VLOOKUP(B66,'[2]DHG 2023-24'!$B$2:$K$265,10,FALSE)</f>
        <v>1155</v>
      </c>
      <c r="H66" s="11">
        <f>VLOOKUP(B66,'[2]DHG 2023-24'!$B$2:$AV$265,47,FALSE)</f>
        <v>1322.5700000000002</v>
      </c>
      <c r="I66" s="11">
        <f>VLOOKUP(B66,'[2]DHG 2023-24'!$B$2:$AW$265,48,FALSE)</f>
        <v>231.62</v>
      </c>
      <c r="J66" s="11">
        <f>VLOOKUP(B66,'[2]DHG 2023-24'!$B$2:$CO$265,49,FALSE)</f>
        <v>20</v>
      </c>
      <c r="K66" s="11">
        <f>VLOOKUP(B66,'[2]DHG 2023-24'!$B$2:$AK$265,36,FALSE)</f>
        <v>17</v>
      </c>
      <c r="L66" s="12">
        <f>VLOOKUP(B66,'[2]DHG 2023-24'!$B$2:$AY$265,50,FALSE)</f>
        <v>1574.19</v>
      </c>
      <c r="M66" s="11">
        <f>VLOOKUP(B66,'[2]DHG 2023-24'!$B$2:$CM$265,90,FALSE)</f>
        <v>1295.5000000000002</v>
      </c>
      <c r="N66" s="11">
        <f>VLOOKUP(B66,'[2]DHG 2023-24'!$B$2:$CN$265,91,FALSE)</f>
        <v>250.69</v>
      </c>
      <c r="O66" s="11">
        <f>VLOOKUP(B66,'[2]DHG 2023-24'!$B$2:$CO$265,92,FALSE)</f>
        <v>34</v>
      </c>
      <c r="P66" s="46">
        <f>VLOOKUP(B66,'[2]DHG 2023-24'!$B$2:$CP$265,93,FALSE)</f>
        <v>1580.19</v>
      </c>
      <c r="Q66" s="11">
        <f>VLOOKUP(B66,'[1]DHG 2024-25'!$B$2:$J$265,9,FALSE)</f>
        <v>37</v>
      </c>
      <c r="R66" s="11">
        <f>VLOOKUP(B66,'[1]DHG 2024-25'!$B$2:$K$265,10,FALSE)</f>
        <v>1122</v>
      </c>
      <c r="S66" s="11">
        <f>VLOOKUP(B66,'[1]DHG 2024-25'!$B$2:$AV$265,47,FALSE)</f>
        <v>1321.92</v>
      </c>
      <c r="T66" s="11">
        <f>VLOOKUP(B66,'[1]DHG 2024-25'!$B$2:$AW$265,48,FALSE)</f>
        <v>219.72</v>
      </c>
      <c r="U66" s="11">
        <f>VLOOKUP(B66,'[1]DHG 2024-25'!$B$2:$AX$265,49,FALSE)</f>
        <v>20</v>
      </c>
      <c r="V66" s="11">
        <f>VLOOKUP(B66,'[1]DHG 2024-25'!$B$2:$AL$265,37,FALSE)</f>
        <v>17</v>
      </c>
      <c r="W66" s="50">
        <f>VLOOKUP(B66,'[1]DHG 2024-25'!$B$2:$AY$265,50,FALSE)</f>
        <v>1561.64</v>
      </c>
      <c r="X66" s="39">
        <f t="shared" si="0"/>
        <v>-12.549999999999955</v>
      </c>
      <c r="Z66" s="41">
        <f t="shared" si="1"/>
        <v>-18.549999999999955</v>
      </c>
    </row>
    <row r="67" spans="1:26" ht="20.149999999999999" customHeight="1" x14ac:dyDescent="0.4">
      <c r="A67" s="4">
        <v>93</v>
      </c>
      <c r="B67" s="1" t="s">
        <v>493</v>
      </c>
      <c r="C67" s="1" t="s">
        <v>23</v>
      </c>
      <c r="D67" s="24" t="s">
        <v>377</v>
      </c>
      <c r="E67" s="29" t="s">
        <v>449</v>
      </c>
      <c r="F67" s="11">
        <f>VLOOKUP(B67,'[2]DHG 2023-24'!$B$2:$J$265,9,FALSE)</f>
        <v>7</v>
      </c>
      <c r="G67" s="11">
        <f>VLOOKUP(B67,'[2]DHG 2023-24'!$B$2:$K$265,10,FALSE)</f>
        <v>168</v>
      </c>
      <c r="H67" s="11">
        <f>VLOOKUP(B67,'[2]DHG 2023-24'!$B$2:$AV$265,47,FALSE)</f>
        <v>241.17</v>
      </c>
      <c r="I67" s="11">
        <f>VLOOKUP(B67,'[2]DHG 2023-24'!$B$2:$AW$265,48,FALSE)</f>
        <v>39.15</v>
      </c>
      <c r="J67" s="11">
        <f>VLOOKUP(B67,'[2]DHG 2023-24'!$B$2:$CO$265,49,FALSE)</f>
        <v>3</v>
      </c>
      <c r="K67" s="11">
        <f>VLOOKUP(B67,'[2]DHG 2023-24'!$B$2:$AK$265,36,FALSE)</f>
        <v>0</v>
      </c>
      <c r="L67" s="12">
        <f>VLOOKUP(B67,'[2]DHG 2023-24'!$B$2:$AY$265,50,FALSE)</f>
        <v>283.32</v>
      </c>
      <c r="M67" s="11">
        <f>VLOOKUP(B67,'[2]DHG 2023-24'!$B$2:$CM$265,90,FALSE)</f>
        <v>283.60000000000002</v>
      </c>
      <c r="N67" s="11">
        <f>VLOOKUP(B67,'[2]DHG 2023-24'!$B$2:$CN$265,91,FALSE)</f>
        <v>65.430000000000007</v>
      </c>
      <c r="O67" s="11">
        <f>VLOOKUP(B67,'[2]DHG 2023-24'!$B$2:$CO$265,92,FALSE)</f>
        <v>3</v>
      </c>
      <c r="P67" s="46">
        <f>VLOOKUP(B67,'[2]DHG 2023-24'!$B$2:$CP$265,93,FALSE)</f>
        <v>352.03</v>
      </c>
      <c r="Q67" s="11">
        <f>VLOOKUP(B67,'[1]DHG 2024-25'!$B$2:$J$265,9,FALSE)</f>
        <v>8</v>
      </c>
      <c r="R67" s="11">
        <f>VLOOKUP(B67,'[1]DHG 2024-25'!$B$2:$K$265,10,FALSE)</f>
        <v>192</v>
      </c>
      <c r="S67" s="11">
        <f>VLOOKUP(B67,'[1]DHG 2024-25'!$B$2:$AV$265,47,FALSE)</f>
        <v>284.96000000000004</v>
      </c>
      <c r="T67" s="11">
        <f>VLOOKUP(B67,'[1]DHG 2024-25'!$B$2:$AW$265,48,FALSE)</f>
        <v>45.71</v>
      </c>
      <c r="U67" s="11">
        <f>VLOOKUP(B67,'[1]DHG 2024-25'!$B$2:$AX$265,49,FALSE)</f>
        <v>3</v>
      </c>
      <c r="V67" s="11">
        <f>VLOOKUP(B67,'[1]DHG 2024-25'!$B$2:$AL$265,37,FALSE)</f>
        <v>0</v>
      </c>
      <c r="W67" s="50">
        <f>VLOOKUP(B67,'[1]DHG 2024-25'!$B$2:$AY$265,50,FALSE)</f>
        <v>333.67</v>
      </c>
      <c r="X67" s="39">
        <f t="shared" si="0"/>
        <v>50.350000000000023</v>
      </c>
      <c r="Z67" s="41">
        <f t="shared" si="1"/>
        <v>-18.359999999999957</v>
      </c>
    </row>
    <row r="68" spans="1:26" ht="20.149999999999999" customHeight="1" x14ac:dyDescent="0.4">
      <c r="A68" s="4">
        <v>93</v>
      </c>
      <c r="B68" s="1" t="s">
        <v>557</v>
      </c>
      <c r="C68" s="1" t="s">
        <v>81</v>
      </c>
      <c r="D68" s="24" t="s">
        <v>319</v>
      </c>
      <c r="E68" s="29" t="s">
        <v>523</v>
      </c>
      <c r="F68" s="11">
        <f>VLOOKUP(B68,'[2]DHG 2023-24'!$B$2:$J$265,9,FALSE)</f>
        <v>27</v>
      </c>
      <c r="G68" s="11">
        <f>VLOOKUP(B68,'[2]DHG 2023-24'!$B$2:$K$265,10,FALSE)</f>
        <v>623</v>
      </c>
      <c r="H68" s="11">
        <f>VLOOKUP(B68,'[2]DHG 2023-24'!$B$2:$AV$265,47,FALSE)</f>
        <v>914.31999999999994</v>
      </c>
      <c r="I68" s="11">
        <f>VLOOKUP(B68,'[2]DHG 2023-24'!$B$2:$AW$265,48,FALSE)</f>
        <v>211.22</v>
      </c>
      <c r="J68" s="11">
        <f>VLOOKUP(B68,'[2]DHG 2023-24'!$B$2:$CO$265,49,FALSE)</f>
        <v>19</v>
      </c>
      <c r="K68" s="11">
        <f>VLOOKUP(B68,'[2]DHG 2023-24'!$B$2:$AK$265,36,FALSE)</f>
        <v>15</v>
      </c>
      <c r="L68" s="12">
        <f>VLOOKUP(B68,'[2]DHG 2023-24'!$B$2:$AY$265,50,FALSE)</f>
        <v>1144.54</v>
      </c>
      <c r="M68" s="11">
        <f>VLOOKUP(B68,'[2]DHG 2023-24'!$B$2:$CM$265,90,FALSE)</f>
        <v>905.31999999999994</v>
      </c>
      <c r="N68" s="11">
        <f>VLOOKUP(B68,'[2]DHG 2023-24'!$B$2:$CN$265,91,FALSE)</f>
        <v>222.22</v>
      </c>
      <c r="O68" s="11">
        <f>VLOOKUP(B68,'[2]DHG 2023-24'!$B$2:$CO$265,92,FALSE)</f>
        <v>19</v>
      </c>
      <c r="P68" s="46">
        <f>VLOOKUP(B68,'[2]DHG 2023-24'!$B$2:$CP$265,93,FALSE)</f>
        <v>1146.54</v>
      </c>
      <c r="Q68" s="11">
        <f>VLOOKUP(B68,'[1]DHG 2024-25'!$B$2:$J$265,9,FALSE)</f>
        <v>26</v>
      </c>
      <c r="R68" s="11">
        <f>VLOOKUP(B68,'[1]DHG 2024-25'!$B$2:$K$265,10,FALSE)</f>
        <v>647</v>
      </c>
      <c r="S68" s="11">
        <f>VLOOKUP(B68,'[1]DHG 2024-25'!$B$2:$AV$265,47,FALSE)</f>
        <v>914.55000000000007</v>
      </c>
      <c r="T68" s="11">
        <f>VLOOKUP(B68,'[1]DHG 2024-25'!$B$2:$AW$265,48,FALSE)</f>
        <v>194.85</v>
      </c>
      <c r="U68" s="11">
        <f>VLOOKUP(B68,'[1]DHG 2024-25'!$B$2:$AX$265,49,FALSE)</f>
        <v>19</v>
      </c>
      <c r="V68" s="11">
        <f>VLOOKUP(B68,'[1]DHG 2024-25'!$B$2:$AL$265,37,FALSE)</f>
        <v>15</v>
      </c>
      <c r="W68" s="50">
        <f>VLOOKUP(B68,'[1]DHG 2024-25'!$B$2:$AY$265,50,FALSE)</f>
        <v>1128.4000000000001</v>
      </c>
      <c r="X68" s="39">
        <f t="shared" ref="X68:X131" si="2">W68-L68</f>
        <v>-16.139999999999873</v>
      </c>
      <c r="Z68" s="41">
        <f t="shared" ref="Z68:Z131" si="3">W68-P68</f>
        <v>-18.139999999999873</v>
      </c>
    </row>
    <row r="69" spans="1:26" ht="20.149999999999999" customHeight="1" x14ac:dyDescent="0.4">
      <c r="A69" s="4">
        <v>93</v>
      </c>
      <c r="B69" s="1" t="s">
        <v>461</v>
      </c>
      <c r="C69" s="1" t="s">
        <v>30</v>
      </c>
      <c r="D69" s="24" t="s">
        <v>190</v>
      </c>
      <c r="E69" s="29" t="s">
        <v>456</v>
      </c>
      <c r="F69" s="11">
        <f>VLOOKUP(B69,'[2]DHG 2023-24'!$B$2:$J$265,9,FALSE)</f>
        <v>29</v>
      </c>
      <c r="G69" s="11">
        <f>VLOOKUP(B69,'[2]DHG 2023-24'!$B$2:$K$265,10,FALSE)</f>
        <v>923</v>
      </c>
      <c r="H69" s="11">
        <f>VLOOKUP(B69,'[2]DHG 2023-24'!$B$2:$AV$265,47,FALSE)</f>
        <v>1040.4499999999998</v>
      </c>
      <c r="I69" s="11">
        <f>VLOOKUP(B69,'[2]DHG 2023-24'!$B$2:$AW$265,48,FALSE)</f>
        <v>139.61000000000001</v>
      </c>
      <c r="J69" s="11">
        <f>VLOOKUP(B69,'[2]DHG 2023-24'!$B$2:$CO$265,49,FALSE)</f>
        <v>13</v>
      </c>
      <c r="K69" s="11">
        <f>VLOOKUP(B69,'[2]DHG 2023-24'!$B$2:$AK$265,36,FALSE)</f>
        <v>6</v>
      </c>
      <c r="L69" s="12">
        <f>VLOOKUP(B69,'[2]DHG 2023-24'!$B$2:$AY$265,50,FALSE)</f>
        <v>1193.06</v>
      </c>
      <c r="M69" s="11">
        <f>VLOOKUP(B69,'[2]DHG 2023-24'!$B$2:$CM$265,90,FALSE)</f>
        <v>1091.9999999999998</v>
      </c>
      <c r="N69" s="11">
        <f>VLOOKUP(B69,'[2]DHG 2023-24'!$B$2:$CN$265,91,FALSE)</f>
        <v>141.55000000000001</v>
      </c>
      <c r="O69" s="11">
        <f>VLOOKUP(B69,'[2]DHG 2023-24'!$B$2:$CO$265,92,FALSE)</f>
        <v>13</v>
      </c>
      <c r="P69" s="46">
        <f>VLOOKUP(B69,'[2]DHG 2023-24'!$B$2:$CP$265,93,FALSE)</f>
        <v>1246.55</v>
      </c>
      <c r="Q69" s="11">
        <f>VLOOKUP(B69,'[1]DHG 2024-25'!$B$2:$J$265,9,FALSE)</f>
        <v>30</v>
      </c>
      <c r="R69" s="11">
        <f>VLOOKUP(B69,'[1]DHG 2024-25'!$B$2:$K$265,10,FALSE)</f>
        <v>953</v>
      </c>
      <c r="S69" s="11">
        <f>VLOOKUP(B69,'[1]DHG 2024-25'!$B$2:$AV$265,47,FALSE)</f>
        <v>1057.3800000000001</v>
      </c>
      <c r="T69" s="11">
        <f>VLOOKUP(B69,'[1]DHG 2024-25'!$B$2:$AW$265,48,FALSE)</f>
        <v>158.84</v>
      </c>
      <c r="U69" s="11">
        <f>VLOOKUP(B69,'[1]DHG 2024-25'!$B$2:$AX$265,49,FALSE)</f>
        <v>13</v>
      </c>
      <c r="V69" s="11">
        <f>VLOOKUP(B69,'[1]DHG 2024-25'!$B$2:$AL$265,37,FALSE)</f>
        <v>6</v>
      </c>
      <c r="W69" s="50">
        <f>VLOOKUP(B69,'[1]DHG 2024-25'!$B$2:$AY$265,50,FALSE)</f>
        <v>1229.22</v>
      </c>
      <c r="X69" s="39">
        <f t="shared" si="2"/>
        <v>36.160000000000082</v>
      </c>
      <c r="Z69" s="41">
        <f t="shared" si="3"/>
        <v>-17.329999999999927</v>
      </c>
    </row>
    <row r="70" spans="1:26" ht="20.149999999999999" customHeight="1" x14ac:dyDescent="0.4">
      <c r="A70" s="4">
        <v>93</v>
      </c>
      <c r="B70" s="1" t="s">
        <v>587</v>
      </c>
      <c r="C70" s="1" t="s">
        <v>27</v>
      </c>
      <c r="D70" s="24" t="s">
        <v>588</v>
      </c>
      <c r="E70" s="29" t="s">
        <v>548</v>
      </c>
      <c r="F70" s="11">
        <f>VLOOKUP(B70,'[2]DHG 2023-24'!$B$2:$J$265,9,FALSE)</f>
        <v>30</v>
      </c>
      <c r="G70" s="11">
        <f>VLOOKUP(B70,'[2]DHG 2023-24'!$B$2:$K$265,10,FALSE)</f>
        <v>744</v>
      </c>
      <c r="H70" s="11">
        <f>VLOOKUP(B70,'[2]DHG 2023-24'!$B$2:$AV$265,47,FALSE)</f>
        <v>1167.51</v>
      </c>
      <c r="I70" s="11">
        <f>VLOOKUP(B70,'[2]DHG 2023-24'!$B$2:$AW$265,48,FALSE)</f>
        <v>189.32</v>
      </c>
      <c r="J70" s="11">
        <f>VLOOKUP(B70,'[2]DHG 2023-24'!$B$2:$CO$265,49,FALSE)</f>
        <v>12</v>
      </c>
      <c r="K70" s="11">
        <f>VLOOKUP(B70,'[2]DHG 2023-24'!$B$2:$AK$265,36,FALSE)</f>
        <v>0</v>
      </c>
      <c r="L70" s="12">
        <f>VLOOKUP(B70,'[2]DHG 2023-24'!$B$2:$AY$265,50,FALSE)</f>
        <v>1368.83</v>
      </c>
      <c r="M70" s="11">
        <f>VLOOKUP(B70,'[2]DHG 2023-24'!$B$2:$CM$265,90,FALSE)</f>
        <v>1167.4000000000001</v>
      </c>
      <c r="N70" s="11">
        <f>VLOOKUP(B70,'[2]DHG 2023-24'!$B$2:$CN$265,91,FALSE)</f>
        <v>209.87</v>
      </c>
      <c r="O70" s="11">
        <f>VLOOKUP(B70,'[2]DHG 2023-24'!$B$2:$CO$265,92,FALSE)</f>
        <v>12</v>
      </c>
      <c r="P70" s="46">
        <f>VLOOKUP(B70,'[2]DHG 2023-24'!$B$2:$CP$265,93,FALSE)</f>
        <v>1389.27</v>
      </c>
      <c r="Q70" s="11">
        <f>VLOOKUP(B70,'[1]DHG 2024-25'!$B$2:$J$265,9,FALSE)</f>
        <v>29</v>
      </c>
      <c r="R70" s="11">
        <f>VLOOKUP(B70,'[1]DHG 2024-25'!$B$2:$K$265,10,FALSE)</f>
        <v>795</v>
      </c>
      <c r="S70" s="11">
        <f>VLOOKUP(B70,'[1]DHG 2024-25'!$B$2:$AV$265,47,FALSE)</f>
        <v>1170.3200000000002</v>
      </c>
      <c r="T70" s="11">
        <f>VLOOKUP(B70,'[1]DHG 2024-25'!$B$2:$AW$265,48,FALSE)</f>
        <v>189.63</v>
      </c>
      <c r="U70" s="11">
        <f>VLOOKUP(B70,'[1]DHG 2024-25'!$B$2:$AX$265,49,FALSE)</f>
        <v>12</v>
      </c>
      <c r="V70" s="11">
        <f>VLOOKUP(B70,'[1]DHG 2024-25'!$B$2:$AL$265,37,FALSE)</f>
        <v>0</v>
      </c>
      <c r="W70" s="50">
        <f>VLOOKUP(B70,'[1]DHG 2024-25'!$B$2:$AY$265,50,FALSE)</f>
        <v>1371.9500000000003</v>
      </c>
      <c r="X70" s="39">
        <f t="shared" si="2"/>
        <v>3.1200000000003456</v>
      </c>
      <c r="Z70" s="41">
        <f t="shared" si="3"/>
        <v>-17.319999999999709</v>
      </c>
    </row>
    <row r="71" spans="1:26" ht="20.149999999999999" customHeight="1" x14ac:dyDescent="0.4">
      <c r="A71" s="4">
        <v>93</v>
      </c>
      <c r="B71" s="1" t="s">
        <v>542</v>
      </c>
      <c r="C71" s="1" t="s">
        <v>59</v>
      </c>
      <c r="D71" s="24" t="s">
        <v>543</v>
      </c>
      <c r="E71" s="29" t="s">
        <v>541</v>
      </c>
      <c r="F71" s="11">
        <f>VLOOKUP(B71,'[2]DHG 2023-24'!$B$2:$J$265,9,FALSE)</f>
        <v>7</v>
      </c>
      <c r="G71" s="11">
        <f>VLOOKUP(B71,'[2]DHG 2023-24'!$B$2:$K$265,10,FALSE)</f>
        <v>168</v>
      </c>
      <c r="H71" s="11">
        <f>VLOOKUP(B71,'[2]DHG 2023-24'!$B$2:$AV$265,47,FALSE)</f>
        <v>229.83999999999997</v>
      </c>
      <c r="I71" s="11">
        <f>VLOOKUP(B71,'[2]DHG 2023-24'!$B$2:$AW$265,48,FALSE)</f>
        <v>40.69</v>
      </c>
      <c r="J71" s="11">
        <f>VLOOKUP(B71,'[2]DHG 2023-24'!$B$2:$CO$265,49,FALSE)</f>
        <v>2</v>
      </c>
      <c r="K71" s="11">
        <f>VLOOKUP(B71,'[2]DHG 2023-24'!$B$2:$AK$265,36,FALSE)</f>
        <v>0</v>
      </c>
      <c r="L71" s="12">
        <f>VLOOKUP(B71,'[2]DHG 2023-24'!$B$2:$AY$265,50,FALSE)</f>
        <v>272.52999999999997</v>
      </c>
      <c r="M71" s="11">
        <f>VLOOKUP(B71,'[2]DHG 2023-24'!$B$2:$CM$265,90,FALSE)</f>
        <v>234.7</v>
      </c>
      <c r="N71" s="11">
        <f>VLOOKUP(B71,'[2]DHG 2023-24'!$B$2:$CN$265,91,FALSE)</f>
        <v>49.44</v>
      </c>
      <c r="O71" s="11">
        <f>VLOOKUP(B71,'[2]DHG 2023-24'!$B$2:$CO$265,92,FALSE)</f>
        <v>3</v>
      </c>
      <c r="P71" s="46">
        <f>VLOOKUP(B71,'[2]DHG 2023-24'!$B$2:$CP$265,93,FALSE)</f>
        <v>287.14</v>
      </c>
      <c r="Q71" s="11">
        <f>VLOOKUP(B71,'[1]DHG 2024-25'!$B$2:$J$265,9,FALSE)</f>
        <v>7</v>
      </c>
      <c r="R71" s="11">
        <f>VLOOKUP(B71,'[1]DHG 2024-25'!$B$2:$K$265,10,FALSE)</f>
        <v>168</v>
      </c>
      <c r="S71" s="11">
        <f>VLOOKUP(B71,'[1]DHG 2024-25'!$B$2:$AV$265,47,FALSE)</f>
        <v>229.15</v>
      </c>
      <c r="T71" s="11">
        <f>VLOOKUP(B71,'[1]DHG 2024-25'!$B$2:$AW$265,48,FALSE)</f>
        <v>38.46</v>
      </c>
      <c r="U71" s="11">
        <f>VLOOKUP(B71,'[1]DHG 2024-25'!$B$2:$AX$265,49,FALSE)</f>
        <v>3</v>
      </c>
      <c r="V71" s="11">
        <f>VLOOKUP(B71,'[1]DHG 2024-25'!$B$2:$AL$265,37,FALSE)</f>
        <v>0</v>
      </c>
      <c r="W71" s="50">
        <f>VLOOKUP(B71,'[1]DHG 2024-25'!$B$2:$AY$265,50,FALSE)</f>
        <v>270.61</v>
      </c>
      <c r="X71" s="39">
        <f t="shared" si="2"/>
        <v>-1.9199999999999591</v>
      </c>
      <c r="Z71" s="41">
        <f t="shared" si="3"/>
        <v>-16.529999999999973</v>
      </c>
    </row>
    <row r="72" spans="1:26" ht="20.149999999999999" customHeight="1" x14ac:dyDescent="0.4">
      <c r="A72" s="4">
        <v>93</v>
      </c>
      <c r="B72" s="1" t="s">
        <v>573</v>
      </c>
      <c r="C72" s="1" t="s">
        <v>49</v>
      </c>
      <c r="D72" s="24" t="s">
        <v>577</v>
      </c>
      <c r="E72" s="29" t="s">
        <v>576</v>
      </c>
      <c r="F72" s="11">
        <f>VLOOKUP(B72,'[2]DHG 2023-24'!$B$2:$J$265,9,FALSE)</f>
        <v>18</v>
      </c>
      <c r="G72" s="11">
        <f>VLOOKUP(B72,'[2]DHG 2023-24'!$B$2:$K$265,10,FALSE)</f>
        <v>630</v>
      </c>
      <c r="H72" s="11">
        <f>VLOOKUP(B72,'[2]DHG 2023-24'!$B$2:$AV$265,47,FALSE)</f>
        <v>655.01</v>
      </c>
      <c r="I72" s="11">
        <f>VLOOKUP(B72,'[2]DHG 2023-24'!$B$2:$AW$265,48,FALSE)</f>
        <v>66.36</v>
      </c>
      <c r="J72" s="11">
        <f>VLOOKUP(B72,'[2]DHG 2023-24'!$B$2:$CO$265,49,FALSE)</f>
        <v>13</v>
      </c>
      <c r="K72" s="11">
        <f>VLOOKUP(B72,'[2]DHG 2023-24'!$B$2:$AK$265,36,FALSE)</f>
        <v>0</v>
      </c>
      <c r="L72" s="12">
        <f>VLOOKUP(B72,'[2]DHG 2023-24'!$B$2:$AY$265,50,FALSE)</f>
        <v>734.37</v>
      </c>
      <c r="M72" s="11">
        <f>VLOOKUP(B72,'[2]DHG 2023-24'!$B$2:$CM$265,90,FALSE)</f>
        <v>692.4</v>
      </c>
      <c r="N72" s="11">
        <f>VLOOKUP(B72,'[2]DHG 2023-24'!$B$2:$CN$265,91,FALSE)</f>
        <v>56.29</v>
      </c>
      <c r="O72" s="11">
        <f>VLOOKUP(B72,'[2]DHG 2023-24'!$B$2:$CO$265,92,FALSE)</f>
        <v>8.3000000000000007</v>
      </c>
      <c r="P72" s="46">
        <f>VLOOKUP(B72,'[2]DHG 2023-24'!$B$2:$CP$265,93,FALSE)</f>
        <v>756.99</v>
      </c>
      <c r="Q72" s="11">
        <f>VLOOKUP(B72,'[1]DHG 2024-25'!$B$2:$J$265,9,FALSE)</f>
        <v>18</v>
      </c>
      <c r="R72" s="11">
        <f>VLOOKUP(B72,'[1]DHG 2024-25'!$B$2:$K$265,10,FALSE)</f>
        <v>595</v>
      </c>
      <c r="S72" s="11">
        <f>VLOOKUP(B72,'[1]DHG 2024-25'!$B$2:$AV$265,47,FALSE)</f>
        <v>662.93000000000006</v>
      </c>
      <c r="T72" s="11">
        <f>VLOOKUP(B72,'[1]DHG 2024-25'!$B$2:$AW$265,48,FALSE)</f>
        <v>65.16</v>
      </c>
      <c r="U72" s="11">
        <f>VLOOKUP(B72,'[1]DHG 2024-25'!$B$2:$AX$265,49,FALSE)</f>
        <v>13</v>
      </c>
      <c r="V72" s="11">
        <f>VLOOKUP(B72,'[1]DHG 2024-25'!$B$2:$AL$265,37,FALSE)</f>
        <v>0</v>
      </c>
      <c r="W72" s="50">
        <f>VLOOKUP(B72,'[1]DHG 2024-25'!$B$2:$AY$265,50,FALSE)</f>
        <v>741.09</v>
      </c>
      <c r="X72" s="39">
        <f t="shared" si="2"/>
        <v>6.7200000000000273</v>
      </c>
      <c r="Z72" s="41">
        <f t="shared" si="3"/>
        <v>-15.899999999999977</v>
      </c>
    </row>
    <row r="73" spans="1:26" ht="20.149999999999999" customHeight="1" x14ac:dyDescent="0.4">
      <c r="A73" s="4">
        <v>93</v>
      </c>
      <c r="B73" s="1" t="s">
        <v>427</v>
      </c>
      <c r="C73" s="1" t="s">
        <v>30</v>
      </c>
      <c r="D73" s="24" t="s">
        <v>428</v>
      </c>
      <c r="E73" s="29" t="s">
        <v>429</v>
      </c>
      <c r="F73" s="11">
        <f>VLOOKUP(B73,'[2]DHG 2023-24'!$B$2:$J$265,9,FALSE)</f>
        <v>51</v>
      </c>
      <c r="G73" s="11">
        <f>VLOOKUP(B73,'[2]DHG 2023-24'!$B$2:$K$265,10,FALSE)</f>
        <v>1710</v>
      </c>
      <c r="H73" s="11">
        <f>VLOOKUP(B73,'[2]DHG 2023-24'!$B$2:$AV$265,47,FALSE)</f>
        <v>1860.9700000000003</v>
      </c>
      <c r="I73" s="11">
        <f>VLOOKUP(B73,'[2]DHG 2023-24'!$B$2:$AW$265,48,FALSE)</f>
        <v>278.62</v>
      </c>
      <c r="J73" s="11">
        <f>VLOOKUP(B73,'[2]DHG 2023-24'!$B$2:$CO$265,49,FALSE)</f>
        <v>15</v>
      </c>
      <c r="K73" s="11">
        <f>VLOOKUP(B73,'[2]DHG 2023-24'!$B$2:$AK$265,36,FALSE)</f>
        <v>0</v>
      </c>
      <c r="L73" s="12">
        <f>VLOOKUP(B73,'[2]DHG 2023-24'!$B$2:$AY$265,50,FALSE)</f>
        <v>2154.59</v>
      </c>
      <c r="M73" s="11">
        <f>VLOOKUP(B73,'[2]DHG 2023-24'!$B$2:$CM$265,90,FALSE)</f>
        <v>1869.0500000000002</v>
      </c>
      <c r="N73" s="11">
        <f>VLOOKUP(B73,'[2]DHG 2023-24'!$B$2:$CN$265,91,FALSE)</f>
        <v>308.53000000000003</v>
      </c>
      <c r="O73" s="11">
        <f>VLOOKUP(B73,'[2]DHG 2023-24'!$B$2:$CO$265,92,FALSE)</f>
        <v>8</v>
      </c>
      <c r="P73" s="46">
        <f>VLOOKUP(B73,'[2]DHG 2023-24'!$B$2:$CP$265,93,FALSE)</f>
        <v>2185.58</v>
      </c>
      <c r="Q73" s="11">
        <f>VLOOKUP(B73,'[1]DHG 2024-25'!$B$2:$J$265,9,FALSE)</f>
        <v>51</v>
      </c>
      <c r="R73" s="11">
        <f>VLOOKUP(B73,'[1]DHG 2024-25'!$B$2:$K$265,10,FALSE)</f>
        <v>1705</v>
      </c>
      <c r="S73" s="11">
        <f>VLOOKUP(B73,'[1]DHG 2024-25'!$B$2:$AV$265,47,FALSE)</f>
        <v>1866.2599999999998</v>
      </c>
      <c r="T73" s="11">
        <f>VLOOKUP(B73,'[1]DHG 2024-25'!$B$2:$AW$265,48,FALSE)</f>
        <v>288.60000000000002</v>
      </c>
      <c r="U73" s="11">
        <f>VLOOKUP(B73,'[1]DHG 2024-25'!$B$2:$AX$265,49,FALSE)</f>
        <v>15</v>
      </c>
      <c r="V73" s="11">
        <f>VLOOKUP(B73,'[1]DHG 2024-25'!$B$2:$AL$265,37,FALSE)</f>
        <v>0</v>
      </c>
      <c r="W73" s="50">
        <f>VLOOKUP(B73,'[1]DHG 2024-25'!$B$2:$AY$265,50,FALSE)</f>
        <v>2169.8599999999997</v>
      </c>
      <c r="X73" s="39">
        <f t="shared" si="2"/>
        <v>15.269999999999527</v>
      </c>
      <c r="Z73" s="41">
        <f t="shared" si="3"/>
        <v>-15.720000000000255</v>
      </c>
    </row>
    <row r="74" spans="1:26" ht="20.149999999999999" customHeight="1" x14ac:dyDescent="0.4">
      <c r="A74" s="42">
        <v>94</v>
      </c>
      <c r="B74" s="1" t="s">
        <v>295</v>
      </c>
      <c r="C74" s="1" t="s">
        <v>49</v>
      </c>
      <c r="D74" s="24" t="s">
        <v>296</v>
      </c>
      <c r="E74" s="29" t="s">
        <v>297</v>
      </c>
      <c r="F74" s="11">
        <f>VLOOKUP(B74,'[2]DHG 2023-24'!$B$2:$J$265,9,FALSE)</f>
        <v>42</v>
      </c>
      <c r="G74" s="11">
        <f>VLOOKUP(B74,'[2]DHG 2023-24'!$B$2:$K$265,10,FALSE)</f>
        <v>1358</v>
      </c>
      <c r="H74" s="11">
        <f>VLOOKUP(B74,'[2]DHG 2023-24'!$B$2:$AV$265,47,FALSE)</f>
        <v>1564.46</v>
      </c>
      <c r="I74" s="11">
        <f>VLOOKUP(B74,'[2]DHG 2023-24'!$B$2:$AW$265,48,FALSE)</f>
        <v>218.28</v>
      </c>
      <c r="J74" s="11">
        <f>VLOOKUP(B74,'[2]DHG 2023-24'!$B$2:$CO$265,49,FALSE)</f>
        <v>18.5</v>
      </c>
      <c r="K74" s="11">
        <f>VLOOKUP(B74,'[2]DHG 2023-24'!$B$2:$AK$265,36,FALSE)</f>
        <v>25</v>
      </c>
      <c r="L74" s="12">
        <f>VLOOKUP(B74,'[2]DHG 2023-24'!$B$2:$AY$265,50,FALSE)</f>
        <v>1801.24</v>
      </c>
      <c r="M74" s="11">
        <f>VLOOKUP(B74,'[2]DHG 2023-24'!$B$2:$CM$265,90,FALSE)</f>
        <v>1572.2</v>
      </c>
      <c r="N74" s="11">
        <f>VLOOKUP(B74,'[2]DHG 2023-24'!$B$2:$CN$265,91,FALSE)</f>
        <v>254.04</v>
      </c>
      <c r="O74" s="11">
        <f>VLOOKUP(B74,'[2]DHG 2023-24'!$B$2:$CO$265,92,FALSE)</f>
        <v>19</v>
      </c>
      <c r="P74" s="46">
        <f>VLOOKUP(B74,'[2]DHG 2023-24'!$B$2:$CP$265,93,FALSE)</f>
        <v>1845.24</v>
      </c>
      <c r="Q74" s="11">
        <f>VLOOKUP(B74,'[1]DHG 2024-25'!$B$2:$J$265,9,FALSE)</f>
        <v>43</v>
      </c>
      <c r="R74" s="11">
        <f>VLOOKUP(B74,'[1]DHG 2024-25'!$B$2:$K$265,10,FALSE)</f>
        <v>1377</v>
      </c>
      <c r="S74" s="11">
        <f>VLOOKUP(B74,'[1]DHG 2024-25'!$B$2:$AV$265,47,FALSE)</f>
        <v>1610.93</v>
      </c>
      <c r="T74" s="11">
        <f>VLOOKUP(B74,'[1]DHG 2024-25'!$B$2:$AW$265,48,FALSE)</f>
        <v>200.77</v>
      </c>
      <c r="U74" s="11">
        <f>VLOOKUP(B74,'[1]DHG 2024-25'!$B$2:$AX$265,49,FALSE)</f>
        <v>18.5</v>
      </c>
      <c r="V74" s="11">
        <f>VLOOKUP(B74,'[1]DHG 2024-25'!$B$2:$AL$265,37,FALSE)</f>
        <v>25</v>
      </c>
      <c r="W74" s="50">
        <f>VLOOKUP(B74,'[1]DHG 2024-25'!$B$2:$AY$265,50,FALSE)</f>
        <v>1830.2</v>
      </c>
      <c r="X74" s="39">
        <f t="shared" si="2"/>
        <v>28.960000000000036</v>
      </c>
      <c r="Z74" s="41">
        <f t="shared" si="3"/>
        <v>-15.039999999999964</v>
      </c>
    </row>
    <row r="75" spans="1:26" ht="20.149999999999999" customHeight="1" x14ac:dyDescent="0.4">
      <c r="A75" s="4">
        <v>77</v>
      </c>
      <c r="B75" s="1" t="s">
        <v>170</v>
      </c>
      <c r="C75" s="1" t="s">
        <v>55</v>
      </c>
      <c r="D75" s="24" t="s">
        <v>171</v>
      </c>
      <c r="E75" s="29" t="s">
        <v>149</v>
      </c>
      <c r="F75" s="11">
        <f>VLOOKUP(B75,'[2]DHG 2023-24'!$B$2:$J$265,9,FALSE)</f>
        <v>33</v>
      </c>
      <c r="G75" s="11">
        <f>VLOOKUP(B75,'[2]DHG 2023-24'!$B$2:$K$265,10,FALSE)</f>
        <v>708</v>
      </c>
      <c r="H75" s="11">
        <f>VLOOKUP(B75,'[2]DHG 2023-24'!$B$2:$AV$265,47,FALSE)</f>
        <v>1048.22</v>
      </c>
      <c r="I75" s="11">
        <f>VLOOKUP(B75,'[2]DHG 2023-24'!$B$2:$AW$265,48,FALSE)</f>
        <v>201.16</v>
      </c>
      <c r="J75" s="11">
        <f>VLOOKUP(B75,'[2]DHG 2023-24'!$B$2:$CO$265,49,FALSE)</f>
        <v>12</v>
      </c>
      <c r="K75" s="11">
        <f>VLOOKUP(B75,'[2]DHG 2023-24'!$B$2:$AK$265,36,FALSE)</f>
        <v>14</v>
      </c>
      <c r="L75" s="12">
        <f>VLOOKUP(B75,'[2]DHG 2023-24'!$B$2:$AY$265,50,FALSE)</f>
        <v>1261.3800000000001</v>
      </c>
      <c r="M75" s="11">
        <f>VLOOKUP(B75,'[2]DHG 2023-24'!$B$2:$CM$265,90,FALSE)</f>
        <v>1084.8</v>
      </c>
      <c r="N75" s="11">
        <f>VLOOKUP(B75,'[2]DHG 2023-24'!$B$2:$CN$265,91,FALSE)</f>
        <v>158.69999999999999</v>
      </c>
      <c r="O75" s="11">
        <f>VLOOKUP(B75,'[2]DHG 2023-24'!$B$2:$CO$265,92,FALSE)</f>
        <v>27</v>
      </c>
      <c r="P75" s="46">
        <f>VLOOKUP(B75,'[2]DHG 2023-24'!$B$2:$CP$265,93,FALSE)</f>
        <v>1270.5</v>
      </c>
      <c r="Q75" s="11">
        <f>VLOOKUP(B75,'[1]DHG 2024-25'!$B$2:$J$265,9,FALSE)</f>
        <v>31</v>
      </c>
      <c r="R75" s="11">
        <f>VLOOKUP(B75,'[1]DHG 2024-25'!$B$2:$K$265,10,FALSE)</f>
        <v>702</v>
      </c>
      <c r="S75" s="11">
        <f>VLOOKUP(B75,'[1]DHG 2024-25'!$B$2:$AV$265,47,FALSE)</f>
        <v>1053.27</v>
      </c>
      <c r="T75" s="11">
        <f>VLOOKUP(B75,'[1]DHG 2024-25'!$B$2:$AW$265,48,FALSE)</f>
        <v>191.73</v>
      </c>
      <c r="U75" s="11">
        <f>VLOOKUP(B75,'[1]DHG 2024-25'!$B$2:$AX$265,49,FALSE)</f>
        <v>12</v>
      </c>
      <c r="V75" s="11">
        <f>VLOOKUP(B75,'[1]DHG 2024-25'!$B$2:$AL$265,37,FALSE)</f>
        <v>14</v>
      </c>
      <c r="W75" s="50">
        <f>VLOOKUP(B75,'[1]DHG 2024-25'!$B$2:$AY$265,50,FALSE)</f>
        <v>1257</v>
      </c>
      <c r="X75" s="39">
        <f t="shared" si="2"/>
        <v>-4.3800000000001091</v>
      </c>
      <c r="Z75" s="41">
        <f t="shared" si="3"/>
        <v>-13.5</v>
      </c>
    </row>
    <row r="76" spans="1:26" ht="20.149999999999999" customHeight="1" x14ac:dyDescent="0.4">
      <c r="A76" s="42">
        <v>94</v>
      </c>
      <c r="B76" s="1" t="s">
        <v>291</v>
      </c>
      <c r="C76" s="1" t="s">
        <v>49</v>
      </c>
      <c r="D76" s="24" t="s">
        <v>292</v>
      </c>
      <c r="E76" s="29" t="s">
        <v>235</v>
      </c>
      <c r="F76" s="11">
        <f>VLOOKUP(B76,'[2]DHG 2023-24'!$B$2:$J$265,9,FALSE)</f>
        <v>32</v>
      </c>
      <c r="G76" s="11">
        <f>VLOOKUP(B76,'[2]DHG 2023-24'!$B$2:$K$265,10,FALSE)</f>
        <v>1062</v>
      </c>
      <c r="H76" s="11">
        <f>VLOOKUP(B76,'[2]DHG 2023-24'!$B$2:$AV$265,47,FALSE)</f>
        <v>1016.68</v>
      </c>
      <c r="I76" s="11">
        <f>VLOOKUP(B76,'[2]DHG 2023-24'!$B$2:$AW$265,48,FALSE)</f>
        <v>163.89</v>
      </c>
      <c r="J76" s="11">
        <f>VLOOKUP(B76,'[2]DHG 2023-24'!$B$2:$CO$265,49,FALSE)</f>
        <v>17.5</v>
      </c>
      <c r="K76" s="11">
        <f>VLOOKUP(B76,'[2]DHG 2023-24'!$B$2:$AK$265,36,FALSE)</f>
        <v>0</v>
      </c>
      <c r="L76" s="12">
        <f>VLOOKUP(B76,'[2]DHG 2023-24'!$B$2:$AY$265,50,FALSE)</f>
        <v>1198.07</v>
      </c>
      <c r="M76" s="11">
        <f>VLOOKUP(B76,'[2]DHG 2023-24'!$B$2:$CM$265,90,FALSE)</f>
        <v>1007.5</v>
      </c>
      <c r="N76" s="11">
        <f>VLOOKUP(B76,'[2]DHG 2023-24'!$B$2:$CN$265,91,FALSE)</f>
        <v>181.07</v>
      </c>
      <c r="O76" s="11">
        <f>VLOOKUP(B76,'[2]DHG 2023-24'!$B$2:$CO$265,92,FALSE)</f>
        <v>17.5</v>
      </c>
      <c r="P76" s="46">
        <f>VLOOKUP(B76,'[2]DHG 2023-24'!$B$2:$CP$265,93,FALSE)</f>
        <v>1206.07</v>
      </c>
      <c r="Q76" s="11">
        <f>VLOOKUP(B76,'[1]DHG 2024-25'!$B$2:$J$265,9,FALSE)</f>
        <v>32</v>
      </c>
      <c r="R76" s="11">
        <f>VLOOKUP(B76,'[1]DHG 2024-25'!$B$2:$K$265,10,FALSE)</f>
        <v>1051</v>
      </c>
      <c r="S76" s="11">
        <f>VLOOKUP(B76,'[1]DHG 2024-25'!$B$2:$AV$265,47,FALSE)</f>
        <v>1032.46</v>
      </c>
      <c r="T76" s="11">
        <f>VLOOKUP(B76,'[1]DHG 2024-25'!$B$2:$AW$265,48,FALSE)</f>
        <v>143.03</v>
      </c>
      <c r="U76" s="11">
        <f>VLOOKUP(B76,'[1]DHG 2024-25'!$B$2:$AX$265,49,FALSE)</f>
        <v>17.5</v>
      </c>
      <c r="V76" s="11">
        <f>VLOOKUP(B76,'[1]DHG 2024-25'!$B$2:$AL$265,37,FALSE)</f>
        <v>0</v>
      </c>
      <c r="W76" s="50">
        <f>VLOOKUP(B76,'[1]DHG 2024-25'!$B$2:$AY$265,50,FALSE)</f>
        <v>1192.99</v>
      </c>
      <c r="X76" s="39">
        <f t="shared" si="2"/>
        <v>-5.0799999999999272</v>
      </c>
      <c r="Z76" s="41">
        <f t="shared" si="3"/>
        <v>-13.079999999999927</v>
      </c>
    </row>
    <row r="77" spans="1:26" ht="20.149999999999999" customHeight="1" x14ac:dyDescent="0.4">
      <c r="A77" s="4">
        <v>93</v>
      </c>
      <c r="B77" s="1" t="s">
        <v>455</v>
      </c>
      <c r="C77" s="1" t="s">
        <v>55</v>
      </c>
      <c r="D77" s="24" t="s">
        <v>182</v>
      </c>
      <c r="E77" s="29" t="s">
        <v>456</v>
      </c>
      <c r="F77" s="11">
        <f>VLOOKUP(B77,'[2]DHG 2023-24'!$B$2:$J$265,9,FALSE)</f>
        <v>30</v>
      </c>
      <c r="G77" s="11">
        <f>VLOOKUP(B77,'[2]DHG 2023-24'!$B$2:$K$265,10,FALSE)</f>
        <v>663</v>
      </c>
      <c r="H77" s="11">
        <f>VLOOKUP(B77,'[2]DHG 2023-24'!$B$2:$AV$265,47,FALSE)</f>
        <v>1072.6200000000001</v>
      </c>
      <c r="I77" s="11">
        <f>VLOOKUP(B77,'[2]DHG 2023-24'!$B$2:$AW$265,48,FALSE)</f>
        <v>151.69999999999999</v>
      </c>
      <c r="J77" s="11">
        <f>VLOOKUP(B77,'[2]DHG 2023-24'!$B$2:$CO$265,49,FALSE)</f>
        <v>12</v>
      </c>
      <c r="K77" s="11">
        <f>VLOOKUP(B77,'[2]DHG 2023-24'!$B$2:$AK$265,36,FALSE)</f>
        <v>11</v>
      </c>
      <c r="L77" s="12">
        <f>VLOOKUP(B77,'[2]DHG 2023-24'!$B$2:$AY$265,50,FALSE)</f>
        <v>1236.3200000000002</v>
      </c>
      <c r="M77" s="11">
        <f>VLOOKUP(B77,'[2]DHG 2023-24'!$B$2:$CM$265,90,FALSE)</f>
        <v>1080.5000000000002</v>
      </c>
      <c r="N77" s="11">
        <f>VLOOKUP(B77,'[2]DHG 2023-24'!$B$2:$CN$265,91,FALSE)</f>
        <v>188.89</v>
      </c>
      <c r="O77" s="11">
        <f>VLOOKUP(B77,'[2]DHG 2023-24'!$B$2:$CO$265,92,FALSE)</f>
        <v>12</v>
      </c>
      <c r="P77" s="46">
        <f>VLOOKUP(B77,'[2]DHG 2023-24'!$B$2:$CP$265,93,FALSE)</f>
        <v>1281.3900000000001</v>
      </c>
      <c r="Q77" s="11">
        <f>VLOOKUP(B77,'[1]DHG 2024-25'!$B$2:$J$265,9,FALSE)</f>
        <v>29</v>
      </c>
      <c r="R77" s="11">
        <f>VLOOKUP(B77,'[1]DHG 2024-25'!$B$2:$K$265,10,FALSE)</f>
        <v>669</v>
      </c>
      <c r="S77" s="11">
        <f>VLOOKUP(B77,'[1]DHG 2024-25'!$B$2:$AV$265,47,FALSE)</f>
        <v>1103.6999999999998</v>
      </c>
      <c r="T77" s="11">
        <f>VLOOKUP(B77,'[1]DHG 2024-25'!$B$2:$AW$265,48,FALSE)</f>
        <v>152.69</v>
      </c>
      <c r="U77" s="11">
        <f>VLOOKUP(B77,'[1]DHG 2024-25'!$B$2:$AX$265,49,FALSE)</f>
        <v>12</v>
      </c>
      <c r="V77" s="11">
        <f>VLOOKUP(B77,'[1]DHG 2024-25'!$B$2:$AL$265,37,FALSE)</f>
        <v>11</v>
      </c>
      <c r="W77" s="50">
        <f>VLOOKUP(B77,'[1]DHG 2024-25'!$B$2:$AY$265,50,FALSE)</f>
        <v>1268.3899999999999</v>
      </c>
      <c r="X77" s="39">
        <f t="shared" si="2"/>
        <v>32.069999999999709</v>
      </c>
      <c r="Z77" s="41">
        <f t="shared" si="3"/>
        <v>-13.000000000000227</v>
      </c>
    </row>
    <row r="78" spans="1:26" ht="20.149999999999999" customHeight="1" x14ac:dyDescent="0.4">
      <c r="A78" s="4">
        <v>93</v>
      </c>
      <c r="B78" s="1" t="s">
        <v>598</v>
      </c>
      <c r="C78" s="1" t="s">
        <v>27</v>
      </c>
      <c r="D78" s="24" t="s">
        <v>599</v>
      </c>
      <c r="E78" s="29" t="s">
        <v>600</v>
      </c>
      <c r="F78" s="11">
        <f>VLOOKUP(B78,'[2]DHG 2023-24'!$B$2:$J$265,9,FALSE)</f>
        <v>21</v>
      </c>
      <c r="G78" s="11">
        <f>VLOOKUP(B78,'[2]DHG 2023-24'!$B$2:$K$265,10,FALSE)</f>
        <v>446</v>
      </c>
      <c r="H78" s="11">
        <f>VLOOKUP(B78,'[2]DHG 2023-24'!$B$2:$AV$265,47,FALSE)</f>
        <v>716.17000000000007</v>
      </c>
      <c r="I78" s="11">
        <f>VLOOKUP(B78,'[2]DHG 2023-24'!$B$2:$AW$265,48,FALSE)</f>
        <v>189.19</v>
      </c>
      <c r="J78" s="11">
        <f>VLOOKUP(B78,'[2]DHG 2023-24'!$B$2:$CO$265,49,FALSE)</f>
        <v>6</v>
      </c>
      <c r="K78" s="11">
        <f>VLOOKUP(B78,'[2]DHG 2023-24'!$B$2:$AK$265,36,FALSE)</f>
        <v>0</v>
      </c>
      <c r="L78" s="12">
        <f>VLOOKUP(B78,'[2]DHG 2023-24'!$B$2:$AY$265,50,FALSE)</f>
        <v>911.36000000000013</v>
      </c>
      <c r="M78" s="11">
        <f>VLOOKUP(B78,'[2]DHG 2023-24'!$B$2:$CM$265,90,FALSE)</f>
        <v>710.50000000000011</v>
      </c>
      <c r="N78" s="11">
        <f>VLOOKUP(B78,'[2]DHG 2023-24'!$B$2:$CN$265,91,FALSE)</f>
        <v>186.85999999999999</v>
      </c>
      <c r="O78" s="11">
        <f>VLOOKUP(B78,'[2]DHG 2023-24'!$B$2:$CO$265,92,FALSE)</f>
        <v>6</v>
      </c>
      <c r="P78" s="46">
        <f>VLOOKUP(B78,'[2]DHG 2023-24'!$B$2:$CP$265,93,FALSE)</f>
        <v>903.36000000000013</v>
      </c>
      <c r="Q78" s="11">
        <f>VLOOKUP(B78,'[1]DHG 2024-25'!$B$2:$J$265,9,FALSE)</f>
        <v>20</v>
      </c>
      <c r="R78" s="11">
        <f>VLOOKUP(B78,'[1]DHG 2024-25'!$B$2:$K$265,10,FALSE)</f>
        <v>466</v>
      </c>
      <c r="S78" s="11">
        <f>VLOOKUP(B78,'[1]DHG 2024-25'!$B$2:$AV$265,47,FALSE)</f>
        <v>703.36999999999989</v>
      </c>
      <c r="T78" s="11">
        <f>VLOOKUP(B78,'[1]DHG 2024-25'!$B$2:$AW$265,48,FALSE)</f>
        <v>181.73</v>
      </c>
      <c r="U78" s="11">
        <f>VLOOKUP(B78,'[1]DHG 2024-25'!$B$2:$AX$265,49,FALSE)</f>
        <v>6</v>
      </c>
      <c r="V78" s="11">
        <f>VLOOKUP(B78,'[1]DHG 2024-25'!$B$2:$AL$265,37,FALSE)</f>
        <v>0</v>
      </c>
      <c r="W78" s="50">
        <f>VLOOKUP(B78,'[1]DHG 2024-25'!$B$2:$AY$265,50,FALSE)</f>
        <v>891.09999999999991</v>
      </c>
      <c r="X78" s="39">
        <f t="shared" si="2"/>
        <v>-20.260000000000218</v>
      </c>
      <c r="Z78" s="41">
        <f t="shared" si="3"/>
        <v>-12.260000000000218</v>
      </c>
    </row>
    <row r="79" spans="1:26" ht="20.149999999999999" customHeight="1" x14ac:dyDescent="0.4">
      <c r="A79" s="4">
        <v>93</v>
      </c>
      <c r="B79" s="1" t="s">
        <v>595</v>
      </c>
      <c r="C79" s="1" t="s">
        <v>27</v>
      </c>
      <c r="D79" s="24" t="s">
        <v>596</v>
      </c>
      <c r="E79" s="29" t="s">
        <v>553</v>
      </c>
      <c r="F79" s="11">
        <f>VLOOKUP(B79,'[2]DHG 2023-24'!$B$2:$J$265,9,FALSE)</f>
        <v>26</v>
      </c>
      <c r="G79" s="11">
        <f>VLOOKUP(B79,'[2]DHG 2023-24'!$B$2:$K$265,10,FALSE)</f>
        <v>588</v>
      </c>
      <c r="H79" s="11">
        <f>VLOOKUP(B79,'[2]DHG 2023-24'!$B$2:$AV$265,47,FALSE)</f>
        <v>1056.0699999999997</v>
      </c>
      <c r="I79" s="11">
        <f>VLOOKUP(B79,'[2]DHG 2023-24'!$B$2:$AW$265,48,FALSE)</f>
        <v>133.13</v>
      </c>
      <c r="J79" s="11">
        <f>VLOOKUP(B79,'[2]DHG 2023-24'!$B$2:$CO$265,49,FALSE)</f>
        <v>14</v>
      </c>
      <c r="K79" s="11">
        <f>VLOOKUP(B79,'[2]DHG 2023-24'!$B$2:$AK$265,36,FALSE)</f>
        <v>12</v>
      </c>
      <c r="L79" s="12">
        <f>VLOOKUP(B79,'[2]DHG 2023-24'!$B$2:$AY$265,50,FALSE)</f>
        <v>1203.1999999999998</v>
      </c>
      <c r="M79" s="11">
        <f>VLOOKUP(B79,'[2]DHG 2023-24'!$B$2:$CM$265,90,FALSE)</f>
        <v>1064.8999999999996</v>
      </c>
      <c r="N79" s="11">
        <f>VLOOKUP(B79,'[2]DHG 2023-24'!$B$2:$CN$265,91,FALSE)</f>
        <v>165.25</v>
      </c>
      <c r="O79" s="11">
        <f>VLOOKUP(B79,'[2]DHG 2023-24'!$B$2:$CO$265,92,FALSE)</f>
        <v>14</v>
      </c>
      <c r="P79" s="46">
        <f>VLOOKUP(B79,'[2]DHG 2023-24'!$B$2:$CP$265,93,FALSE)</f>
        <v>1244.1499999999999</v>
      </c>
      <c r="Q79" s="11">
        <f>VLOOKUP(B79,'[1]DHG 2024-25'!$B$2:$J$265,9,FALSE)</f>
        <v>26</v>
      </c>
      <c r="R79" s="11">
        <f>VLOOKUP(B79,'[1]DHG 2024-25'!$B$2:$K$265,10,FALSE)</f>
        <v>588</v>
      </c>
      <c r="S79" s="11">
        <f>VLOOKUP(B79,'[1]DHG 2024-25'!$B$2:$AV$265,47,FALSE)</f>
        <v>1095.81</v>
      </c>
      <c r="T79" s="11">
        <f>VLOOKUP(B79,'[1]DHG 2024-25'!$B$2:$AW$265,48,FALSE)</f>
        <v>123.02</v>
      </c>
      <c r="U79" s="11">
        <f>VLOOKUP(B79,'[1]DHG 2024-25'!$B$2:$AX$265,49,FALSE)</f>
        <v>14</v>
      </c>
      <c r="V79" s="11">
        <f>VLOOKUP(B79,'[1]DHG 2024-25'!$B$2:$AL$265,37,FALSE)</f>
        <v>12</v>
      </c>
      <c r="W79" s="50">
        <f>VLOOKUP(B79,'[1]DHG 2024-25'!$B$2:$AY$265,50,FALSE)</f>
        <v>1232.83</v>
      </c>
      <c r="X79" s="39">
        <f t="shared" si="2"/>
        <v>29.630000000000109</v>
      </c>
      <c r="Z79" s="41">
        <f t="shared" si="3"/>
        <v>-11.319999999999936</v>
      </c>
    </row>
    <row r="80" spans="1:26" ht="20.149999999999999" customHeight="1" x14ac:dyDescent="0.4">
      <c r="A80" s="42">
        <v>94</v>
      </c>
      <c r="B80" s="1" t="s">
        <v>244</v>
      </c>
      <c r="C80" s="1" t="s">
        <v>30</v>
      </c>
      <c r="D80" s="24" t="s">
        <v>245</v>
      </c>
      <c r="E80" s="29" t="s">
        <v>246</v>
      </c>
      <c r="F80" s="11">
        <f>VLOOKUP(B80,'[2]DHG 2023-24'!$B$2:$J$265,9,FALSE)</f>
        <v>49</v>
      </c>
      <c r="G80" s="11">
        <f>VLOOKUP(B80,'[2]DHG 2023-24'!$B$2:$K$265,10,FALSE)</f>
        <v>1693</v>
      </c>
      <c r="H80" s="11">
        <f>VLOOKUP(B80,'[2]DHG 2023-24'!$B$2:$AV$265,47,FALSE)</f>
        <v>1800.08</v>
      </c>
      <c r="I80" s="11">
        <f>VLOOKUP(B80,'[2]DHG 2023-24'!$B$2:$AW$265,48,FALSE)</f>
        <v>238.19</v>
      </c>
      <c r="J80" s="11">
        <f>VLOOKUP(B80,'[2]DHG 2023-24'!$B$2:$CO$265,49,FALSE)</f>
        <v>26</v>
      </c>
      <c r="K80" s="11">
        <f>VLOOKUP(B80,'[2]DHG 2023-24'!$B$2:$AK$265,36,FALSE)</f>
        <v>0</v>
      </c>
      <c r="L80" s="12">
        <f>VLOOKUP(B80,'[2]DHG 2023-24'!$B$2:$AY$265,50,FALSE)</f>
        <v>2064.27</v>
      </c>
      <c r="M80" s="11">
        <f>VLOOKUP(B80,'[2]DHG 2023-24'!$B$2:$CM$265,90,FALSE)</f>
        <v>1818.9299999999998</v>
      </c>
      <c r="N80" s="11">
        <f>VLOOKUP(B80,'[2]DHG 2023-24'!$B$2:$CN$265,91,FALSE)</f>
        <v>267.96999999999997</v>
      </c>
      <c r="O80" s="11">
        <f>VLOOKUP(B80,'[2]DHG 2023-24'!$B$2:$CO$265,92,FALSE)</f>
        <v>26</v>
      </c>
      <c r="P80" s="46">
        <f>VLOOKUP(B80,'[2]DHG 2023-24'!$B$2:$CP$265,93,FALSE)</f>
        <v>2112.9</v>
      </c>
      <c r="Q80" s="11">
        <f>VLOOKUP(B80,'[1]DHG 2024-25'!$B$2:$J$265,9,FALSE)</f>
        <v>50</v>
      </c>
      <c r="R80" s="11">
        <f>VLOOKUP(B80,'[1]DHG 2024-25'!$B$2:$K$265,10,FALSE)</f>
        <v>1728</v>
      </c>
      <c r="S80" s="11">
        <f>VLOOKUP(B80,'[1]DHG 2024-25'!$B$2:$AV$265,47,FALSE)</f>
        <v>1836.96</v>
      </c>
      <c r="T80" s="11">
        <f>VLOOKUP(B80,'[1]DHG 2024-25'!$B$2:$AW$265,48,FALSE)</f>
        <v>239.44</v>
      </c>
      <c r="U80" s="11">
        <f>VLOOKUP(B80,'[1]DHG 2024-25'!$B$2:$AX$265,49,FALSE)</f>
        <v>26</v>
      </c>
      <c r="V80" s="11">
        <f>VLOOKUP(B80,'[1]DHG 2024-25'!$B$2:$AL$265,37,FALSE)</f>
        <v>0</v>
      </c>
      <c r="W80" s="50">
        <f>VLOOKUP(B80,'[1]DHG 2024-25'!$B$2:$AY$265,50,FALSE)</f>
        <v>2102.4</v>
      </c>
      <c r="X80" s="39">
        <f t="shared" si="2"/>
        <v>38.130000000000109</v>
      </c>
      <c r="Z80" s="41">
        <f t="shared" si="3"/>
        <v>-10.5</v>
      </c>
    </row>
    <row r="81" spans="1:26" ht="20.149999999999999" customHeight="1" x14ac:dyDescent="0.4">
      <c r="A81" s="4">
        <v>77</v>
      </c>
      <c r="B81" s="1" t="s">
        <v>200</v>
      </c>
      <c r="C81" s="1" t="s">
        <v>30</v>
      </c>
      <c r="D81" s="24" t="s">
        <v>201</v>
      </c>
      <c r="E81" s="29" t="s">
        <v>202</v>
      </c>
      <c r="F81" s="11">
        <f>VLOOKUP(B81,'[2]DHG 2023-24'!$B$2:$J$265,9,FALSE)</f>
        <v>38</v>
      </c>
      <c r="G81" s="11">
        <f>VLOOKUP(B81,'[2]DHG 2023-24'!$B$2:$K$265,10,FALSE)</f>
        <v>1275</v>
      </c>
      <c r="H81" s="11">
        <f>VLOOKUP(B81,'[2]DHG 2023-24'!$B$2:$AV$265,47,FALSE)</f>
        <v>1373.94</v>
      </c>
      <c r="I81" s="11">
        <f>VLOOKUP(B81,'[2]DHG 2023-24'!$B$2:$AW$265,48,FALSE)</f>
        <v>209.46</v>
      </c>
      <c r="J81" s="11">
        <f>VLOOKUP(B81,'[2]DHG 2023-24'!$B$2:$CO$265,49,FALSE)</f>
        <v>16</v>
      </c>
      <c r="K81" s="11">
        <f>VLOOKUP(B81,'[2]DHG 2023-24'!$B$2:$AK$265,36,FALSE)</f>
        <v>0</v>
      </c>
      <c r="L81" s="12">
        <f>VLOOKUP(B81,'[2]DHG 2023-24'!$B$2:$AY$265,50,FALSE)</f>
        <v>1599.4</v>
      </c>
      <c r="M81" s="11">
        <f>VLOOKUP(B81,'[2]DHG 2023-24'!$B$2:$CM$265,90,FALSE)</f>
        <v>1384.75</v>
      </c>
      <c r="N81" s="11">
        <f>VLOOKUP(B81,'[2]DHG 2023-24'!$B$2:$CN$265,91,FALSE)</f>
        <v>205.05</v>
      </c>
      <c r="O81" s="11">
        <f>VLOOKUP(B81,'[2]DHG 2023-24'!$B$2:$CO$265,92,FALSE)</f>
        <v>12</v>
      </c>
      <c r="P81" s="46">
        <f>VLOOKUP(B81,'[2]DHG 2023-24'!$B$2:$CP$265,93,FALSE)</f>
        <v>1601.8000000000002</v>
      </c>
      <c r="Q81" s="11">
        <f>VLOOKUP(B81,'[1]DHG 2024-25'!$B$2:$J$265,9,FALSE)</f>
        <v>38</v>
      </c>
      <c r="R81" s="11">
        <f>VLOOKUP(B81,'[1]DHG 2024-25'!$B$2:$K$265,10,FALSE)</f>
        <v>1269</v>
      </c>
      <c r="S81" s="11">
        <f>VLOOKUP(B81,'[1]DHG 2024-25'!$B$2:$AV$265,47,FALSE)</f>
        <v>1363.81</v>
      </c>
      <c r="T81" s="11">
        <f>VLOOKUP(B81,'[1]DHG 2024-25'!$B$2:$AW$265,48,FALSE)</f>
        <v>211.51</v>
      </c>
      <c r="U81" s="11">
        <f>VLOOKUP(B81,'[1]DHG 2024-25'!$B$2:$AX$265,49,FALSE)</f>
        <v>16</v>
      </c>
      <c r="V81" s="11">
        <f>VLOOKUP(B81,'[1]DHG 2024-25'!$B$2:$AL$265,37,FALSE)</f>
        <v>0</v>
      </c>
      <c r="W81" s="50">
        <f>VLOOKUP(B81,'[1]DHG 2024-25'!$B$2:$AY$265,50,FALSE)</f>
        <v>1591.32</v>
      </c>
      <c r="X81" s="39">
        <f t="shared" si="2"/>
        <v>-8.0800000000001546</v>
      </c>
      <c r="Z81" s="41">
        <f t="shared" si="3"/>
        <v>-10.480000000000246</v>
      </c>
    </row>
    <row r="82" spans="1:26" ht="20.149999999999999" customHeight="1" x14ac:dyDescent="0.4">
      <c r="A82" s="4">
        <v>77</v>
      </c>
      <c r="B82" s="1" t="s">
        <v>178</v>
      </c>
      <c r="C82" s="1" t="s">
        <v>49</v>
      </c>
      <c r="D82" s="24" t="s">
        <v>179</v>
      </c>
      <c r="E82" s="29" t="s">
        <v>180</v>
      </c>
      <c r="F82" s="11">
        <f>VLOOKUP(B82,'[2]DHG 2023-24'!$B$2:$J$265,9,FALSE)</f>
        <v>45</v>
      </c>
      <c r="G82" s="11">
        <f>VLOOKUP(B82,'[2]DHG 2023-24'!$B$2:$K$265,10,FALSE)</f>
        <v>1542</v>
      </c>
      <c r="H82" s="11">
        <f>VLOOKUP(B82,'[2]DHG 2023-24'!$B$2:$AV$265,47,FALSE)</f>
        <v>1529.4299999999998</v>
      </c>
      <c r="I82" s="11">
        <f>VLOOKUP(B82,'[2]DHG 2023-24'!$B$2:$AW$265,48,FALSE)</f>
        <v>238.36</v>
      </c>
      <c r="J82" s="11">
        <f>VLOOKUP(B82,'[2]DHG 2023-24'!$B$2:$CO$265,49,FALSE)</f>
        <v>20</v>
      </c>
      <c r="K82" s="11">
        <f>VLOOKUP(B82,'[2]DHG 2023-24'!$B$2:$AK$265,36,FALSE)</f>
        <v>0</v>
      </c>
      <c r="L82" s="12">
        <f>VLOOKUP(B82,'[2]DHG 2023-24'!$B$2:$AY$265,50,FALSE)</f>
        <v>1787.79</v>
      </c>
      <c r="M82" s="11">
        <f>VLOOKUP(B82,'[2]DHG 2023-24'!$B$2:$CM$265,90,FALSE)</f>
        <v>1566.7499999999998</v>
      </c>
      <c r="N82" s="11">
        <f>VLOOKUP(B82,'[2]DHG 2023-24'!$B$2:$CN$265,91,FALSE)</f>
        <v>245.96</v>
      </c>
      <c r="O82" s="11">
        <f>VLOOKUP(B82,'[2]DHG 2023-24'!$B$2:$CO$265,92,FALSE)</f>
        <v>20</v>
      </c>
      <c r="P82" s="46">
        <f>VLOOKUP(B82,'[2]DHG 2023-24'!$B$2:$CP$265,93,FALSE)</f>
        <v>1832.71</v>
      </c>
      <c r="Q82" s="11">
        <f>VLOOKUP(B82,'[1]DHG 2024-25'!$B$2:$J$265,9,FALSE)</f>
        <v>46</v>
      </c>
      <c r="R82" s="11">
        <f>VLOOKUP(B82,'[1]DHG 2024-25'!$B$2:$K$265,10,FALSE)</f>
        <v>1577</v>
      </c>
      <c r="S82" s="11">
        <f>VLOOKUP(B82,'[1]DHG 2024-25'!$B$2:$AV$265,47,FALSE)</f>
        <v>1547.61</v>
      </c>
      <c r="T82" s="11">
        <f>VLOOKUP(B82,'[1]DHG 2024-25'!$B$2:$AW$265,48,FALSE)</f>
        <v>255.01</v>
      </c>
      <c r="U82" s="11">
        <f>VLOOKUP(B82,'[1]DHG 2024-25'!$B$2:$AX$265,49,FALSE)</f>
        <v>20</v>
      </c>
      <c r="V82" s="11">
        <f>VLOOKUP(B82,'[1]DHG 2024-25'!$B$2:$AL$265,37,FALSE)</f>
        <v>0</v>
      </c>
      <c r="W82" s="50">
        <f>VLOOKUP(B82,'[1]DHG 2024-25'!$B$2:$AY$265,50,FALSE)</f>
        <v>1822.62</v>
      </c>
      <c r="X82" s="39">
        <f t="shared" si="2"/>
        <v>34.829999999999927</v>
      </c>
      <c r="Z82" s="41">
        <f t="shared" si="3"/>
        <v>-10.090000000000146</v>
      </c>
    </row>
    <row r="83" spans="1:26" ht="20.149999999999999" customHeight="1" x14ac:dyDescent="0.4">
      <c r="A83" s="42">
        <v>94</v>
      </c>
      <c r="B83" s="1" t="s">
        <v>325</v>
      </c>
      <c r="C83" s="1" t="s">
        <v>27</v>
      </c>
      <c r="D83" s="24" t="s">
        <v>326</v>
      </c>
      <c r="E83" s="29" t="s">
        <v>320</v>
      </c>
      <c r="F83" s="11">
        <f>VLOOKUP(B83,'[2]DHG 2023-24'!$B$2:$J$265,9,FALSE)</f>
        <v>14</v>
      </c>
      <c r="G83" s="11">
        <f>VLOOKUP(B83,'[2]DHG 2023-24'!$B$2:$K$265,10,FALSE)</f>
        <v>348</v>
      </c>
      <c r="H83" s="11">
        <f>VLOOKUP(B83,'[2]DHG 2023-24'!$B$2:$AV$265,47,FALSE)</f>
        <v>512.77</v>
      </c>
      <c r="I83" s="11">
        <f>VLOOKUP(B83,'[2]DHG 2023-24'!$B$2:$AW$265,48,FALSE)</f>
        <v>83.48</v>
      </c>
      <c r="J83" s="11">
        <f>VLOOKUP(B83,'[2]DHG 2023-24'!$B$2:$CO$265,49,FALSE)</f>
        <v>9</v>
      </c>
      <c r="K83" s="11">
        <f>VLOOKUP(B83,'[2]DHG 2023-24'!$B$2:$AK$265,36,FALSE)</f>
        <v>0</v>
      </c>
      <c r="L83" s="12">
        <f>VLOOKUP(B83,'[2]DHG 2023-24'!$B$2:$AY$265,50,FALSE)</f>
        <v>605.25</v>
      </c>
      <c r="M83" s="11">
        <f>VLOOKUP(B83,'[2]DHG 2023-24'!$B$2:$CM$265,90,FALSE)</f>
        <v>559</v>
      </c>
      <c r="N83" s="11">
        <f>VLOOKUP(B83,'[2]DHG 2023-24'!$B$2:$CN$265,91,FALSE)</f>
        <v>69.06</v>
      </c>
      <c r="O83" s="11">
        <f>VLOOKUP(B83,'[2]DHG 2023-24'!$B$2:$CO$265,92,FALSE)</f>
        <v>9</v>
      </c>
      <c r="P83" s="46">
        <f>VLOOKUP(B83,'[2]DHG 2023-24'!$B$2:$CP$265,93,FALSE)</f>
        <v>637.05999999999995</v>
      </c>
      <c r="Q83" s="11">
        <f>VLOOKUP(B83,'[1]DHG 2024-25'!$B$2:$J$265,9,FALSE)</f>
        <v>15</v>
      </c>
      <c r="R83" s="11">
        <f>VLOOKUP(B83,'[1]DHG 2024-25'!$B$2:$K$265,10,FALSE)</f>
        <v>372</v>
      </c>
      <c r="S83" s="11">
        <f>VLOOKUP(B83,'[1]DHG 2024-25'!$B$2:$AV$265,47,FALSE)</f>
        <v>533.14</v>
      </c>
      <c r="T83" s="11">
        <f>VLOOKUP(B83,'[1]DHG 2024-25'!$B$2:$AW$265,48,FALSE)</f>
        <v>85.13</v>
      </c>
      <c r="U83" s="11">
        <f>VLOOKUP(B83,'[1]DHG 2024-25'!$B$2:$AX$265,49,FALSE)</f>
        <v>9</v>
      </c>
      <c r="V83" s="11">
        <f>VLOOKUP(B83,'[1]DHG 2024-25'!$B$2:$AL$265,37,FALSE)</f>
        <v>0</v>
      </c>
      <c r="W83" s="50">
        <f>VLOOKUP(B83,'[1]DHG 2024-25'!$B$2:$AY$265,50,FALSE)</f>
        <v>627.27</v>
      </c>
      <c r="X83" s="39">
        <f t="shared" si="2"/>
        <v>22.019999999999982</v>
      </c>
      <c r="Z83" s="41">
        <f t="shared" si="3"/>
        <v>-9.7899999999999636</v>
      </c>
    </row>
    <row r="84" spans="1:26" ht="20.149999999999999" customHeight="1" x14ac:dyDescent="0.4">
      <c r="A84" s="4">
        <v>93</v>
      </c>
      <c r="B84" s="1" t="s">
        <v>479</v>
      </c>
      <c r="C84" s="1" t="s">
        <v>27</v>
      </c>
      <c r="D84" s="24" t="s">
        <v>480</v>
      </c>
      <c r="E84" s="29" t="s">
        <v>481</v>
      </c>
      <c r="F84" s="11">
        <f>VLOOKUP(B84,'[2]DHG 2023-24'!$B$2:$J$265,9,FALSE)</f>
        <v>26</v>
      </c>
      <c r="G84" s="11">
        <f>VLOOKUP(B84,'[2]DHG 2023-24'!$B$2:$K$265,10,FALSE)</f>
        <v>534</v>
      </c>
      <c r="H84" s="11">
        <f>VLOOKUP(B84,'[2]DHG 2023-24'!$B$2:$AV$265,47,FALSE)</f>
        <v>991.42</v>
      </c>
      <c r="I84" s="11">
        <f>VLOOKUP(B84,'[2]DHG 2023-24'!$B$2:$AW$265,48,FALSE)</f>
        <v>124.12</v>
      </c>
      <c r="J84" s="11">
        <f>VLOOKUP(B84,'[2]DHG 2023-24'!$B$2:$CO$265,49,FALSE)</f>
        <v>9</v>
      </c>
      <c r="K84" s="11">
        <f>VLOOKUP(B84,'[2]DHG 2023-24'!$B$2:$AK$265,36,FALSE)</f>
        <v>0</v>
      </c>
      <c r="L84" s="12">
        <f>VLOOKUP(B84,'[2]DHG 2023-24'!$B$2:$AY$265,50,FALSE)</f>
        <v>1124.54</v>
      </c>
      <c r="M84" s="11">
        <f>VLOOKUP(B84,'[2]DHG 2023-24'!$B$2:$CM$265,90,FALSE)</f>
        <v>985</v>
      </c>
      <c r="N84" s="11">
        <f>VLOOKUP(B84,'[2]DHG 2023-24'!$B$2:$CN$265,91,FALSE)</f>
        <v>141.54</v>
      </c>
      <c r="O84" s="11">
        <f>VLOOKUP(B84,'[2]DHG 2023-24'!$B$2:$CO$265,92,FALSE)</f>
        <v>18</v>
      </c>
      <c r="P84" s="46">
        <f>VLOOKUP(B84,'[2]DHG 2023-24'!$B$2:$CP$265,93,FALSE)</f>
        <v>1144.54</v>
      </c>
      <c r="Q84" s="11">
        <f>VLOOKUP(B84,'[1]DHG 2024-25'!$B$2:$J$265,9,FALSE)</f>
        <v>26</v>
      </c>
      <c r="R84" s="11">
        <f>VLOOKUP(B84,'[1]DHG 2024-25'!$B$2:$K$265,10,FALSE)</f>
        <v>540</v>
      </c>
      <c r="S84" s="11">
        <f>VLOOKUP(B84,'[1]DHG 2024-25'!$B$2:$AV$265,47,FALSE)</f>
        <v>995.44999999999993</v>
      </c>
      <c r="T84" s="11">
        <f>VLOOKUP(B84,'[1]DHG 2024-25'!$B$2:$AW$265,48,FALSE)</f>
        <v>130.41999999999999</v>
      </c>
      <c r="U84" s="11">
        <f>VLOOKUP(B84,'[1]DHG 2024-25'!$B$2:$AX$265,49,FALSE)</f>
        <v>9</v>
      </c>
      <c r="V84" s="11">
        <f>VLOOKUP(B84,'[1]DHG 2024-25'!$B$2:$AL$265,37,FALSE)</f>
        <v>0</v>
      </c>
      <c r="W84" s="50">
        <f>VLOOKUP(B84,'[1]DHG 2024-25'!$B$2:$AY$265,50,FALSE)</f>
        <v>1134.8699999999999</v>
      </c>
      <c r="X84" s="39">
        <f t="shared" si="2"/>
        <v>10.329999999999927</v>
      </c>
      <c r="Z84" s="41">
        <f t="shared" si="3"/>
        <v>-9.6700000000000728</v>
      </c>
    </row>
    <row r="85" spans="1:26" ht="20.149999999999999" customHeight="1" x14ac:dyDescent="0.4">
      <c r="A85" s="4">
        <v>93</v>
      </c>
      <c r="B85" s="1" t="s">
        <v>597</v>
      </c>
      <c r="C85" s="1" t="s">
        <v>23</v>
      </c>
      <c r="D85" s="24" t="s">
        <v>601</v>
      </c>
      <c r="E85" s="29" t="s">
        <v>600</v>
      </c>
      <c r="F85" s="11">
        <f>VLOOKUP(B85,'[2]DHG 2023-24'!$B$2:$J$265,9,FALSE)</f>
        <v>7</v>
      </c>
      <c r="G85" s="11">
        <f>VLOOKUP(B85,'[2]DHG 2023-24'!$B$2:$K$265,10,FALSE)</f>
        <v>152</v>
      </c>
      <c r="H85" s="11">
        <f>VLOOKUP(B85,'[2]DHG 2023-24'!$B$2:$AV$265,47,FALSE)</f>
        <v>245.38</v>
      </c>
      <c r="I85" s="11">
        <f>VLOOKUP(B85,'[2]DHG 2023-24'!$B$2:$AW$265,48,FALSE)</f>
        <v>48.37</v>
      </c>
      <c r="J85" s="11">
        <f>VLOOKUP(B85,'[2]DHG 2023-24'!$B$2:$CO$265,49,FALSE)</f>
        <v>11</v>
      </c>
      <c r="K85" s="11">
        <f>VLOOKUP(B85,'[2]DHG 2023-24'!$B$2:$AK$265,36,FALSE)</f>
        <v>6</v>
      </c>
      <c r="L85" s="12">
        <f>VLOOKUP(B85,'[2]DHG 2023-24'!$B$2:$AY$265,50,FALSE)</f>
        <v>304.75</v>
      </c>
      <c r="M85" s="11">
        <f>VLOOKUP(B85,'[2]DHG 2023-24'!$B$2:$CM$265,90,FALSE)</f>
        <v>238.79999999999998</v>
      </c>
      <c r="N85" s="11">
        <f>VLOOKUP(B85,'[2]DHG 2023-24'!$B$2:$CN$265,91,FALSE)</f>
        <v>58.15</v>
      </c>
      <c r="O85" s="11">
        <f>VLOOKUP(B85,'[2]DHG 2023-24'!$B$2:$CO$265,92,FALSE)</f>
        <v>11</v>
      </c>
      <c r="P85" s="46">
        <f>VLOOKUP(B85,'[2]DHG 2023-24'!$B$2:$CP$265,93,FALSE)</f>
        <v>307.95</v>
      </c>
      <c r="Q85" s="11">
        <f>VLOOKUP(B85,'[1]DHG 2024-25'!$B$2:$J$265,9,FALSE)</f>
        <v>7</v>
      </c>
      <c r="R85" s="11">
        <f>VLOOKUP(B85,'[1]DHG 2024-25'!$B$2:$K$265,10,FALSE)</f>
        <v>120</v>
      </c>
      <c r="S85" s="11">
        <f>VLOOKUP(B85,'[1]DHG 2024-25'!$B$2:$AV$265,47,FALSE)</f>
        <v>239.99000000000004</v>
      </c>
      <c r="T85" s="11">
        <f>VLOOKUP(B85,'[1]DHG 2024-25'!$B$2:$AW$265,48,FALSE)</f>
        <v>47.35</v>
      </c>
      <c r="U85" s="11">
        <f>VLOOKUP(B85,'[1]DHG 2024-25'!$B$2:$AX$265,49,FALSE)</f>
        <v>11</v>
      </c>
      <c r="V85" s="11">
        <f>VLOOKUP(B85,'[1]DHG 2024-25'!$B$2:$AL$265,37,FALSE)</f>
        <v>6</v>
      </c>
      <c r="W85" s="50">
        <f>VLOOKUP(B85,'[1]DHG 2024-25'!$B$2:$AY$265,50,FALSE)</f>
        <v>298.34000000000003</v>
      </c>
      <c r="X85" s="39">
        <f t="shared" si="2"/>
        <v>-6.4099999999999682</v>
      </c>
      <c r="Z85" s="41">
        <f t="shared" si="3"/>
        <v>-9.6099999999999568</v>
      </c>
    </row>
    <row r="86" spans="1:26" ht="20.149999999999999" customHeight="1" x14ac:dyDescent="0.4">
      <c r="A86" s="4">
        <v>77</v>
      </c>
      <c r="B86" s="1" t="s">
        <v>36</v>
      </c>
      <c r="C86" s="1" t="s">
        <v>30</v>
      </c>
      <c r="D86" s="24" t="s">
        <v>37</v>
      </c>
      <c r="E86" s="29" t="s">
        <v>38</v>
      </c>
      <c r="F86" s="11">
        <f>VLOOKUP(B86,'[2]DHG 2023-24'!$B$2:$J$265,9,FALSE)</f>
        <v>29</v>
      </c>
      <c r="G86" s="11">
        <f>VLOOKUP(B86,'[2]DHG 2023-24'!$B$2:$K$265,10,FALSE)</f>
        <v>996</v>
      </c>
      <c r="H86" s="11">
        <f>VLOOKUP(B86,'[2]DHG 2023-24'!$B$2:$AV$265,47,FALSE)</f>
        <v>1013.03</v>
      </c>
      <c r="I86" s="11">
        <f>VLOOKUP(B86,'[2]DHG 2023-24'!$B$2:$AW$265,48,FALSE)</f>
        <v>176.82</v>
      </c>
      <c r="J86" s="11">
        <f>VLOOKUP(B86,'[2]DHG 2023-24'!$B$2:$CO$265,49,FALSE)</f>
        <v>14</v>
      </c>
      <c r="K86" s="11">
        <f>VLOOKUP(B86,'[2]DHG 2023-24'!$B$2:$AK$265,36,FALSE)</f>
        <v>2</v>
      </c>
      <c r="L86" s="12">
        <f>VLOOKUP(B86,'[2]DHG 2023-24'!$B$2:$AY$265,50,FALSE)</f>
        <v>1203.8499999999999</v>
      </c>
      <c r="M86" s="11">
        <f>VLOOKUP(B86,'[2]DHG 2023-24'!$B$2:$CM$265,90,FALSE)</f>
        <v>1014</v>
      </c>
      <c r="N86" s="11">
        <f>VLOOKUP(B86,'[2]DHG 2023-24'!$B$2:$CN$265,91,FALSE)</f>
        <v>176.85</v>
      </c>
      <c r="O86" s="11">
        <f>VLOOKUP(B86,'[2]DHG 2023-24'!$B$2:$CO$265,92,FALSE)</f>
        <v>14</v>
      </c>
      <c r="P86" s="46">
        <f>VLOOKUP(B86,'[2]DHG 2023-24'!$B$2:$CP$265,93,FALSE)</f>
        <v>1204.8499999999999</v>
      </c>
      <c r="Q86" s="11">
        <f>VLOOKUP(B86,'[1]DHG 2024-25'!$B$2:$J$265,9,FALSE)</f>
        <v>29</v>
      </c>
      <c r="R86" s="11">
        <f>VLOOKUP(B86,'[1]DHG 2024-25'!$B$2:$K$265,10,FALSE)</f>
        <v>1001</v>
      </c>
      <c r="S86" s="11">
        <f>VLOOKUP(B86,'[1]DHG 2024-25'!$B$2:$AV$265,47,FALSE)</f>
        <v>1001.9</v>
      </c>
      <c r="T86" s="11">
        <f>VLOOKUP(B86,'[1]DHG 2024-25'!$B$2:$AW$265,48,FALSE)</f>
        <v>179.4</v>
      </c>
      <c r="U86" s="11">
        <f>VLOOKUP(B86,'[1]DHG 2024-25'!$B$2:$AX$265,49,FALSE)</f>
        <v>14</v>
      </c>
      <c r="V86" s="11">
        <f>VLOOKUP(B86,'[1]DHG 2024-25'!$B$2:$AL$265,37,FALSE)</f>
        <v>2</v>
      </c>
      <c r="W86" s="50">
        <f>VLOOKUP(B86,'[1]DHG 2024-25'!$B$2:$AY$265,50,FALSE)</f>
        <v>1195.3</v>
      </c>
      <c r="X86" s="39">
        <f t="shared" si="2"/>
        <v>-8.5499999999999545</v>
      </c>
      <c r="Z86" s="41">
        <f t="shared" si="3"/>
        <v>-9.5499999999999545</v>
      </c>
    </row>
    <row r="87" spans="1:26" ht="20.149999999999999" customHeight="1" x14ac:dyDescent="0.4">
      <c r="A87" s="2">
        <v>77</v>
      </c>
      <c r="B87" s="1" t="s">
        <v>86</v>
      </c>
      <c r="C87" s="1" t="s">
        <v>30</v>
      </c>
      <c r="D87" s="24" t="s">
        <v>87</v>
      </c>
      <c r="E87" s="29" t="s">
        <v>88</v>
      </c>
      <c r="F87" s="11">
        <f>VLOOKUP(B87,'[2]DHG 2023-24'!$B$2:$J$265,9,FALSE)</f>
        <v>28</v>
      </c>
      <c r="G87" s="11">
        <f>VLOOKUP(B87,'[2]DHG 2023-24'!$B$2:$K$265,10,FALSE)</f>
        <v>954</v>
      </c>
      <c r="H87" s="11">
        <f>VLOOKUP(B87,'[2]DHG 2023-24'!$B$2:$AV$265,47,FALSE)</f>
        <v>973.25</v>
      </c>
      <c r="I87" s="11">
        <f>VLOOKUP(B87,'[2]DHG 2023-24'!$B$2:$AW$265,48,FALSE)</f>
        <v>162.07</v>
      </c>
      <c r="J87" s="11">
        <f>VLOOKUP(B87,'[2]DHG 2023-24'!$B$2:$CO$265,49,FALSE)</f>
        <v>15</v>
      </c>
      <c r="K87" s="11">
        <f>VLOOKUP(B87,'[2]DHG 2023-24'!$B$2:$AK$265,36,FALSE)</f>
        <v>0</v>
      </c>
      <c r="L87" s="12">
        <f>VLOOKUP(B87,'[2]DHG 2023-24'!$B$2:$AY$265,50,FALSE)</f>
        <v>1150.32</v>
      </c>
      <c r="M87" s="11">
        <f>VLOOKUP(B87,'[2]DHG 2023-24'!$B$2:$CM$265,90,FALSE)</f>
        <v>1029.4000000000001</v>
      </c>
      <c r="N87" s="11">
        <f>VLOOKUP(B87,'[2]DHG 2023-24'!$B$2:$CN$265,91,FALSE)</f>
        <v>151.47999999999999</v>
      </c>
      <c r="O87" s="11">
        <f>VLOOKUP(B87,'[2]DHG 2023-24'!$B$2:$CO$265,92,FALSE)</f>
        <v>15</v>
      </c>
      <c r="P87" s="46">
        <f>VLOOKUP(B87,'[2]DHG 2023-24'!$B$2:$CP$265,93,FALSE)</f>
        <v>1195.8799999999999</v>
      </c>
      <c r="Q87" s="11">
        <f>VLOOKUP(B87,'[1]DHG 2024-25'!$B$2:$J$265,9,FALSE)</f>
        <v>29</v>
      </c>
      <c r="R87" s="11">
        <f>VLOOKUP(B87,'[1]DHG 2024-25'!$B$2:$K$265,10,FALSE)</f>
        <v>989</v>
      </c>
      <c r="S87" s="11">
        <f>VLOOKUP(B87,'[1]DHG 2024-25'!$B$2:$AV$265,47,FALSE)</f>
        <v>1011.3</v>
      </c>
      <c r="T87" s="11">
        <f>VLOOKUP(B87,'[1]DHG 2024-25'!$B$2:$AW$265,48,FALSE)</f>
        <v>160.74</v>
      </c>
      <c r="U87" s="11">
        <f>VLOOKUP(B87,'[1]DHG 2024-25'!$B$2:$AX$265,49,FALSE)</f>
        <v>15</v>
      </c>
      <c r="V87" s="11">
        <f>VLOOKUP(B87,'[1]DHG 2024-25'!$B$2:$AL$265,37,FALSE)</f>
        <v>0</v>
      </c>
      <c r="W87" s="50">
        <f>VLOOKUP(B87,'[1]DHG 2024-25'!$B$2:$AY$265,50,FALSE)</f>
        <v>1187.04</v>
      </c>
      <c r="X87" s="39">
        <f t="shared" si="2"/>
        <v>36.720000000000027</v>
      </c>
      <c r="Z87" s="41">
        <f t="shared" si="3"/>
        <v>-8.8399999999999181</v>
      </c>
    </row>
    <row r="88" spans="1:26" ht="20.149999999999999" customHeight="1" x14ac:dyDescent="0.4">
      <c r="A88" s="2">
        <v>77</v>
      </c>
      <c r="B88" s="1" t="s">
        <v>77</v>
      </c>
      <c r="C88" s="1" t="s">
        <v>30</v>
      </c>
      <c r="D88" s="24" t="s">
        <v>78</v>
      </c>
      <c r="E88" s="29" t="s">
        <v>79</v>
      </c>
      <c r="F88" s="11">
        <f>VLOOKUP(B88,'[2]DHG 2023-24'!$B$2:$J$265,9,FALSE)</f>
        <v>24</v>
      </c>
      <c r="G88" s="11">
        <f>VLOOKUP(B88,'[2]DHG 2023-24'!$B$2:$K$265,10,FALSE)</f>
        <v>762</v>
      </c>
      <c r="H88" s="11">
        <f>VLOOKUP(B88,'[2]DHG 2023-24'!$B$2:$AV$265,47,FALSE)</f>
        <v>851.93999999999994</v>
      </c>
      <c r="I88" s="11">
        <f>VLOOKUP(B88,'[2]DHG 2023-24'!$B$2:$AW$265,48,FALSE)</f>
        <v>137.46</v>
      </c>
      <c r="J88" s="11">
        <f>VLOOKUP(B88,'[2]DHG 2023-24'!$B$2:$CO$265,49,FALSE)</f>
        <v>13</v>
      </c>
      <c r="K88" s="11">
        <f>VLOOKUP(B88,'[2]DHG 2023-24'!$B$2:$AK$265,36,FALSE)</f>
        <v>6</v>
      </c>
      <c r="L88" s="12">
        <f>VLOOKUP(B88,'[2]DHG 2023-24'!$B$2:$AY$265,50,FALSE)</f>
        <v>1002.4</v>
      </c>
      <c r="M88" s="11">
        <f>VLOOKUP(B88,'[2]DHG 2023-24'!$B$2:$CM$265,90,FALSE)</f>
        <v>856.44999999999993</v>
      </c>
      <c r="N88" s="11">
        <f>VLOOKUP(B88,'[2]DHG 2023-24'!$B$2:$CN$265,91,FALSE)</f>
        <v>137.11000000000001</v>
      </c>
      <c r="O88" s="11">
        <f>VLOOKUP(B88,'[2]DHG 2023-24'!$B$2:$CO$265,92,FALSE)</f>
        <v>13</v>
      </c>
      <c r="P88" s="46">
        <f>VLOOKUP(B88,'[2]DHG 2023-24'!$B$2:$CP$265,93,FALSE)</f>
        <v>1006.56</v>
      </c>
      <c r="Q88" s="11">
        <f>VLOOKUP(B88,'[1]DHG 2024-25'!$B$2:$J$265,9,FALSE)</f>
        <v>24</v>
      </c>
      <c r="R88" s="11">
        <f>VLOOKUP(B88,'[1]DHG 2024-25'!$B$2:$K$265,10,FALSE)</f>
        <v>743</v>
      </c>
      <c r="S88" s="11">
        <f>VLOOKUP(B88,'[1]DHG 2024-25'!$B$2:$AV$265,47,FALSE)</f>
        <v>853.54</v>
      </c>
      <c r="T88" s="11">
        <f>VLOOKUP(B88,'[1]DHG 2024-25'!$B$2:$AW$265,48,FALSE)</f>
        <v>131.77000000000001</v>
      </c>
      <c r="U88" s="11">
        <f>VLOOKUP(B88,'[1]DHG 2024-25'!$B$2:$AX$265,49,FALSE)</f>
        <v>13</v>
      </c>
      <c r="V88" s="11">
        <f>VLOOKUP(B88,'[1]DHG 2024-25'!$B$2:$AL$265,37,FALSE)</f>
        <v>6</v>
      </c>
      <c r="W88" s="50">
        <f>VLOOKUP(B88,'[1]DHG 2024-25'!$B$2:$AY$265,50,FALSE)</f>
        <v>998.31</v>
      </c>
      <c r="X88" s="39">
        <f t="shared" si="2"/>
        <v>-4.0900000000000318</v>
      </c>
      <c r="Z88" s="41">
        <f t="shared" si="3"/>
        <v>-8.25</v>
      </c>
    </row>
    <row r="89" spans="1:26" ht="20.149999999999999" customHeight="1" x14ac:dyDescent="0.4">
      <c r="A89" s="2">
        <v>93</v>
      </c>
      <c r="B89" s="1" t="s">
        <v>439</v>
      </c>
      <c r="C89" s="1" t="s">
        <v>81</v>
      </c>
      <c r="D89" s="24" t="s">
        <v>440</v>
      </c>
      <c r="E89" s="29" t="s">
        <v>441</v>
      </c>
      <c r="F89" s="11">
        <f>VLOOKUP(B89,'[2]DHG 2023-24'!$B$2:$J$265,9,FALSE)</f>
        <v>21</v>
      </c>
      <c r="G89" s="11">
        <f>VLOOKUP(B89,'[2]DHG 2023-24'!$B$2:$K$265,10,FALSE)</f>
        <v>498</v>
      </c>
      <c r="H89" s="11">
        <f>VLOOKUP(B89,'[2]DHG 2023-24'!$B$2:$AV$265,47,FALSE)</f>
        <v>799.05</v>
      </c>
      <c r="I89" s="11">
        <f>VLOOKUP(B89,'[2]DHG 2023-24'!$B$2:$AW$265,48,FALSE)</f>
        <v>130.05000000000001</v>
      </c>
      <c r="J89" s="11">
        <f>VLOOKUP(B89,'[2]DHG 2023-24'!$B$2:$CO$265,49,FALSE)</f>
        <v>15</v>
      </c>
      <c r="K89" s="11">
        <f>VLOOKUP(B89,'[2]DHG 2023-24'!$B$2:$AK$265,36,FALSE)</f>
        <v>17</v>
      </c>
      <c r="L89" s="12">
        <f>VLOOKUP(B89,'[2]DHG 2023-24'!$B$2:$AY$265,50,FALSE)</f>
        <v>944.09999999999991</v>
      </c>
      <c r="M89" s="11">
        <f>VLOOKUP(B89,'[2]DHG 2023-24'!$B$2:$CM$265,90,FALSE)</f>
        <v>797</v>
      </c>
      <c r="N89" s="11">
        <f>VLOOKUP(B89,'[2]DHG 2023-24'!$B$2:$CN$265,91,FALSE)</f>
        <v>132.60000000000002</v>
      </c>
      <c r="O89" s="11">
        <f>VLOOKUP(B89,'[2]DHG 2023-24'!$B$2:$CO$265,92,FALSE)</f>
        <v>16.5</v>
      </c>
      <c r="P89" s="46">
        <f>VLOOKUP(B89,'[2]DHG 2023-24'!$B$2:$CP$265,93,FALSE)</f>
        <v>946.09999999999991</v>
      </c>
      <c r="Q89" s="11">
        <f>VLOOKUP(B89,'[1]DHG 2024-25'!$B$2:$J$265,9,FALSE)</f>
        <v>21</v>
      </c>
      <c r="R89" s="11">
        <f>VLOOKUP(B89,'[1]DHG 2024-25'!$B$2:$K$265,10,FALSE)</f>
        <v>497</v>
      </c>
      <c r="S89" s="11">
        <f>VLOOKUP(B89,'[1]DHG 2024-25'!$B$2:$AV$265,47,FALSE)</f>
        <v>796.7</v>
      </c>
      <c r="T89" s="11">
        <f>VLOOKUP(B89,'[1]DHG 2024-25'!$B$2:$AW$265,48,FALSE)</f>
        <v>126.64</v>
      </c>
      <c r="U89" s="11">
        <f>VLOOKUP(B89,'[1]DHG 2024-25'!$B$2:$AX$265,49,FALSE)</f>
        <v>15</v>
      </c>
      <c r="V89" s="11">
        <f>VLOOKUP(B89,'[1]DHG 2024-25'!$B$2:$AL$265,37,FALSE)</f>
        <v>17</v>
      </c>
      <c r="W89" s="50">
        <f>VLOOKUP(B89,'[1]DHG 2024-25'!$B$2:$AY$265,50,FALSE)</f>
        <v>938.34</v>
      </c>
      <c r="X89" s="39">
        <f t="shared" si="2"/>
        <v>-5.7599999999998772</v>
      </c>
      <c r="Z89" s="41">
        <f t="shared" si="3"/>
        <v>-7.7599999999998772</v>
      </c>
    </row>
    <row r="90" spans="1:26" ht="20.149999999999999" customHeight="1" x14ac:dyDescent="0.4">
      <c r="A90" s="2">
        <v>93</v>
      </c>
      <c r="B90" s="1" t="s">
        <v>565</v>
      </c>
      <c r="C90" s="1" t="s">
        <v>23</v>
      </c>
      <c r="D90" s="24" t="s">
        <v>569</v>
      </c>
      <c r="E90" s="29" t="s">
        <v>568</v>
      </c>
      <c r="F90" s="11">
        <f>VLOOKUP(B90,'[2]DHG 2023-24'!$B$2:$J$265,9,FALSE)</f>
        <v>30</v>
      </c>
      <c r="G90" s="11">
        <f>VLOOKUP(B90,'[2]DHG 2023-24'!$B$2:$K$265,10,FALSE)</f>
        <v>947</v>
      </c>
      <c r="H90" s="11">
        <f>VLOOKUP(B90,'[2]DHG 2023-24'!$B$2:$AV$265,47,FALSE)</f>
        <v>1148.6200000000001</v>
      </c>
      <c r="I90" s="11">
        <f>VLOOKUP(B90,'[2]DHG 2023-24'!$B$2:$AW$265,48,FALSE)</f>
        <v>158.1</v>
      </c>
      <c r="J90" s="11">
        <f>VLOOKUP(B90,'[2]DHG 2023-24'!$B$2:$CO$265,49,FALSE)</f>
        <v>19</v>
      </c>
      <c r="K90" s="11">
        <f>VLOOKUP(B90,'[2]DHG 2023-24'!$B$2:$AK$265,36,FALSE)</f>
        <v>51</v>
      </c>
      <c r="L90" s="12">
        <f>VLOOKUP(B90,'[2]DHG 2023-24'!$B$2:$AY$265,50,FALSE)</f>
        <v>1325.72</v>
      </c>
      <c r="M90" s="11">
        <f>VLOOKUP(B90,'[2]DHG 2023-24'!$B$2:$CM$265,90,FALSE)</f>
        <v>1175.0500000000002</v>
      </c>
      <c r="N90" s="11">
        <f>VLOOKUP(B90,'[2]DHG 2023-24'!$B$2:$CN$265,91,FALSE)</f>
        <v>131.66999999999999</v>
      </c>
      <c r="O90" s="11">
        <f>VLOOKUP(B90,'[2]DHG 2023-24'!$B$2:$CO$265,92,FALSE)</f>
        <v>19</v>
      </c>
      <c r="P90" s="46">
        <f>VLOOKUP(B90,'[2]DHG 2023-24'!$B$2:$CP$265,93,FALSE)</f>
        <v>1325.72</v>
      </c>
      <c r="Q90" s="11">
        <f>VLOOKUP(B90,'[1]DHG 2024-25'!$B$2:$J$265,9,FALSE)</f>
        <v>30</v>
      </c>
      <c r="R90" s="11">
        <f>VLOOKUP(B90,'[1]DHG 2024-25'!$B$2:$K$265,10,FALSE)</f>
        <v>947</v>
      </c>
      <c r="S90" s="11">
        <f>VLOOKUP(B90,'[1]DHG 2024-25'!$B$2:$AV$265,47,FALSE)</f>
        <v>1139.5999999999999</v>
      </c>
      <c r="T90" s="11">
        <f>VLOOKUP(B90,'[1]DHG 2024-25'!$B$2:$AW$265,48,FALSE)</f>
        <v>159.41999999999999</v>
      </c>
      <c r="U90" s="11">
        <f>VLOOKUP(B90,'[1]DHG 2024-25'!$B$2:$AX$265,49,FALSE)</f>
        <v>19</v>
      </c>
      <c r="V90" s="11">
        <f>VLOOKUP(B90,'[1]DHG 2024-25'!$B$2:$AL$265,37,FALSE)</f>
        <v>51</v>
      </c>
      <c r="W90" s="50">
        <f>VLOOKUP(B90,'[1]DHG 2024-25'!$B$2:$AY$265,50,FALSE)</f>
        <v>1318.02</v>
      </c>
      <c r="X90" s="39">
        <f t="shared" si="2"/>
        <v>-7.7000000000000455</v>
      </c>
      <c r="Z90" s="41">
        <f t="shared" si="3"/>
        <v>-7.7000000000000455</v>
      </c>
    </row>
    <row r="91" spans="1:26" ht="20.149999999999999" customHeight="1" x14ac:dyDescent="0.4">
      <c r="A91" s="2">
        <v>93</v>
      </c>
      <c r="B91" s="1" t="s">
        <v>561</v>
      </c>
      <c r="C91" s="1" t="s">
        <v>27</v>
      </c>
      <c r="D91" s="24" t="s">
        <v>562</v>
      </c>
      <c r="E91" s="29" t="s">
        <v>563</v>
      </c>
      <c r="F91" s="11">
        <f>VLOOKUP(B91,'[2]DHG 2023-24'!$B$2:$J$265,9,FALSE)</f>
        <v>25</v>
      </c>
      <c r="G91" s="11">
        <f>VLOOKUP(B91,'[2]DHG 2023-24'!$B$2:$K$265,10,FALSE)</f>
        <v>624</v>
      </c>
      <c r="H91" s="11">
        <f>VLOOKUP(B91,'[2]DHG 2023-24'!$B$2:$AV$265,47,FALSE)</f>
        <v>867.66000000000008</v>
      </c>
      <c r="I91" s="11">
        <f>VLOOKUP(B91,'[2]DHG 2023-24'!$B$2:$AW$265,48,FALSE)</f>
        <v>226.78</v>
      </c>
      <c r="J91" s="11">
        <f>VLOOKUP(B91,'[2]DHG 2023-24'!$B$2:$CO$265,49,FALSE)</f>
        <v>10</v>
      </c>
      <c r="K91" s="11">
        <f>VLOOKUP(B91,'[2]DHG 2023-24'!$B$2:$AK$265,36,FALSE)</f>
        <v>0</v>
      </c>
      <c r="L91" s="12">
        <f>VLOOKUP(B91,'[2]DHG 2023-24'!$B$2:$AY$265,50,FALSE)</f>
        <v>1104.44</v>
      </c>
      <c r="M91" s="11">
        <f>VLOOKUP(B91,'[2]DHG 2023-24'!$B$2:$CM$265,90,FALSE)</f>
        <v>855.75000000000011</v>
      </c>
      <c r="N91" s="11">
        <f>VLOOKUP(B91,'[2]DHG 2023-24'!$B$2:$CN$265,91,FALSE)</f>
        <v>273.69</v>
      </c>
      <c r="O91" s="11">
        <f>VLOOKUP(B91,'[2]DHG 2023-24'!$B$2:$CO$265,92,FALSE)</f>
        <v>18</v>
      </c>
      <c r="P91" s="46">
        <f>VLOOKUP(B91,'[2]DHG 2023-24'!$B$2:$CP$265,93,FALSE)</f>
        <v>1147.44</v>
      </c>
      <c r="Q91" s="11">
        <f>VLOOKUP(B91,'[1]DHG 2024-25'!$B$2:$J$265,9,FALSE)</f>
        <v>24</v>
      </c>
      <c r="R91" s="11">
        <f>VLOOKUP(B91,'[1]DHG 2024-25'!$B$2:$K$265,10,FALSE)</f>
        <v>696</v>
      </c>
      <c r="S91" s="11">
        <f>VLOOKUP(B91,'[1]DHG 2024-25'!$B$2:$AV$265,47,FALSE)</f>
        <v>905.6</v>
      </c>
      <c r="T91" s="11">
        <f>VLOOKUP(B91,'[1]DHG 2024-25'!$B$2:$AW$265,48,FALSE)</f>
        <v>216.64</v>
      </c>
      <c r="U91" s="11">
        <f>VLOOKUP(B91,'[1]DHG 2024-25'!$B$2:$AX$265,49,FALSE)</f>
        <v>18</v>
      </c>
      <c r="V91" s="11">
        <f>VLOOKUP(B91,'[1]DHG 2024-25'!$B$2:$AL$265,37,FALSE)</f>
        <v>0</v>
      </c>
      <c r="W91" s="50">
        <f>VLOOKUP(B91,'[1]DHG 2024-25'!$B$2:$AY$265,50,FALSE)</f>
        <v>1140.24</v>
      </c>
      <c r="X91" s="39">
        <f t="shared" si="2"/>
        <v>35.799999999999955</v>
      </c>
      <c r="Z91" s="41">
        <f t="shared" si="3"/>
        <v>-7.2000000000000455</v>
      </c>
    </row>
    <row r="92" spans="1:26" ht="20.149999999999999" customHeight="1" x14ac:dyDescent="0.4">
      <c r="A92" s="2">
        <v>93</v>
      </c>
      <c r="B92" s="1" t="s">
        <v>495</v>
      </c>
      <c r="C92" s="1" t="s">
        <v>23</v>
      </c>
      <c r="D92" s="24" t="s">
        <v>499</v>
      </c>
      <c r="E92" s="29" t="s">
        <v>498</v>
      </c>
      <c r="F92" s="11">
        <f>VLOOKUP(B92,'[2]DHG 2023-24'!$B$2:$J$265,9,FALSE)</f>
        <v>8</v>
      </c>
      <c r="G92" s="11">
        <f>VLOOKUP(B92,'[2]DHG 2023-24'!$B$2:$K$265,10,FALSE)</f>
        <v>230</v>
      </c>
      <c r="H92" s="11">
        <f>VLOOKUP(B92,'[2]DHG 2023-24'!$B$2:$AV$265,47,FALSE)</f>
        <v>323.70999999999998</v>
      </c>
      <c r="I92" s="11">
        <f>VLOOKUP(B92,'[2]DHG 2023-24'!$B$2:$AW$265,48,FALSE)</f>
        <v>27.41</v>
      </c>
      <c r="J92" s="11">
        <f>VLOOKUP(B92,'[2]DHG 2023-24'!$B$2:$CO$265,49,FALSE)</f>
        <v>5</v>
      </c>
      <c r="K92" s="11">
        <f>VLOOKUP(B92,'[2]DHG 2023-24'!$B$2:$AK$265,36,FALSE)</f>
        <v>11</v>
      </c>
      <c r="L92" s="12">
        <f>VLOOKUP(B92,'[2]DHG 2023-24'!$B$2:$AY$265,50,FALSE)</f>
        <v>356.12</v>
      </c>
      <c r="M92" s="11">
        <f>VLOOKUP(B92,'[2]DHG 2023-24'!$B$2:$CM$265,90,FALSE)</f>
        <v>312.7</v>
      </c>
      <c r="N92" s="11">
        <f>VLOOKUP(B92,'[2]DHG 2023-24'!$B$2:$CN$265,91,FALSE)</f>
        <v>37.92</v>
      </c>
      <c r="O92" s="11">
        <f>VLOOKUP(B92,'[2]DHG 2023-24'!$B$2:$CO$265,92,FALSE)</f>
        <v>5.5</v>
      </c>
      <c r="P92" s="46">
        <f>VLOOKUP(B92,'[2]DHG 2023-24'!$B$2:$CP$265,93,FALSE)</f>
        <v>356.12</v>
      </c>
      <c r="Q92" s="11">
        <f>VLOOKUP(B92,'[1]DHG 2024-25'!$B$2:$J$265,9,FALSE)</f>
        <v>8</v>
      </c>
      <c r="R92" s="11">
        <f>VLOOKUP(B92,'[1]DHG 2024-25'!$B$2:$K$265,10,FALSE)</f>
        <v>226</v>
      </c>
      <c r="S92" s="11">
        <f>VLOOKUP(B92,'[1]DHG 2024-25'!$B$2:$AV$265,47,FALSE)</f>
        <v>316.69</v>
      </c>
      <c r="T92" s="11">
        <f>VLOOKUP(B92,'[1]DHG 2024-25'!$B$2:$AW$265,48,FALSE)</f>
        <v>27.29</v>
      </c>
      <c r="U92" s="11">
        <f>VLOOKUP(B92,'[1]DHG 2024-25'!$B$2:$AX$265,49,FALSE)</f>
        <v>5</v>
      </c>
      <c r="V92" s="11">
        <f>VLOOKUP(B92,'[1]DHG 2024-25'!$B$2:$AL$265,37,FALSE)</f>
        <v>11</v>
      </c>
      <c r="W92" s="50">
        <f>VLOOKUP(B92,'[1]DHG 2024-25'!$B$2:$AY$265,50,FALSE)</f>
        <v>348.98</v>
      </c>
      <c r="X92" s="39">
        <f t="shared" si="2"/>
        <v>-7.1399999999999864</v>
      </c>
      <c r="Z92" s="41">
        <f t="shared" si="3"/>
        <v>-7.1399999999999864</v>
      </c>
    </row>
    <row r="93" spans="1:26" ht="20.149999999999999" customHeight="1" x14ac:dyDescent="0.4">
      <c r="A93" s="2">
        <v>93</v>
      </c>
      <c r="B93" s="1" t="s">
        <v>474</v>
      </c>
      <c r="C93" s="1" t="s">
        <v>23</v>
      </c>
      <c r="D93" s="24" t="s">
        <v>477</v>
      </c>
      <c r="E93" s="29" t="s">
        <v>414</v>
      </c>
      <c r="F93" s="11">
        <f>VLOOKUP(B93,'[2]DHG 2023-24'!$B$2:$J$265,9,FALSE)</f>
        <v>21</v>
      </c>
      <c r="G93" s="11">
        <f>VLOOKUP(B93,'[2]DHG 2023-24'!$B$2:$K$265,10,FALSE)</f>
        <v>408</v>
      </c>
      <c r="H93" s="11">
        <f>VLOOKUP(B93,'[2]DHG 2023-24'!$B$2:$AV$265,47,FALSE)</f>
        <v>572</v>
      </c>
      <c r="I93" s="11">
        <f>VLOOKUP(B93,'[2]DHG 2023-24'!$B$2:$AW$265,48,FALSE)</f>
        <v>109.57</v>
      </c>
      <c r="J93" s="11">
        <f>VLOOKUP(B93,'[2]DHG 2023-24'!$B$2:$CO$265,49,FALSE)</f>
        <v>12</v>
      </c>
      <c r="K93" s="11">
        <f>VLOOKUP(B93,'[2]DHG 2023-24'!$B$2:$AK$265,36,FALSE)</f>
        <v>2</v>
      </c>
      <c r="L93" s="12">
        <f>VLOOKUP(B93,'[2]DHG 2023-24'!$B$2:$AY$265,50,FALSE)</f>
        <v>693.56999999999994</v>
      </c>
      <c r="M93" s="11">
        <f>VLOOKUP(B93,'[2]DHG 2023-24'!$B$2:$CM$265,90,FALSE)</f>
        <v>580.1</v>
      </c>
      <c r="N93" s="11">
        <f>VLOOKUP(B93,'[2]DHG 2023-24'!$B$2:$CN$265,91,FALSE)</f>
        <v>106.47</v>
      </c>
      <c r="O93" s="11">
        <f>VLOOKUP(B93,'[2]DHG 2023-24'!$B$2:$CO$265,92,FALSE)</f>
        <v>12</v>
      </c>
      <c r="P93" s="46">
        <f>VLOOKUP(B93,'[2]DHG 2023-24'!$B$2:$CP$265,93,FALSE)</f>
        <v>698.56999999999994</v>
      </c>
      <c r="Q93" s="11">
        <f>VLOOKUP(B93,'[1]DHG 2024-25'!$B$2:$J$265,9,FALSE)</f>
        <v>21</v>
      </c>
      <c r="R93" s="11">
        <f>VLOOKUP(B93,'[1]DHG 2024-25'!$B$2:$K$265,10,FALSE)</f>
        <v>402</v>
      </c>
      <c r="S93" s="11">
        <f>VLOOKUP(B93,'[1]DHG 2024-25'!$B$2:$AV$265,47,FALSE)</f>
        <v>564.88</v>
      </c>
      <c r="T93" s="11">
        <f>VLOOKUP(B93,'[1]DHG 2024-25'!$B$2:$AW$265,48,FALSE)</f>
        <v>114.66</v>
      </c>
      <c r="U93" s="11">
        <f>VLOOKUP(B93,'[1]DHG 2024-25'!$B$2:$AX$265,49,FALSE)</f>
        <v>12</v>
      </c>
      <c r="V93" s="11">
        <f>VLOOKUP(B93,'[1]DHG 2024-25'!$B$2:$AL$265,37,FALSE)</f>
        <v>2</v>
      </c>
      <c r="W93" s="50">
        <f>VLOOKUP(B93,'[1]DHG 2024-25'!$B$2:$AY$265,50,FALSE)</f>
        <v>691.54</v>
      </c>
      <c r="X93" s="39">
        <f t="shared" si="2"/>
        <v>-2.0299999999999727</v>
      </c>
      <c r="Z93" s="41">
        <f t="shared" si="3"/>
        <v>-7.0299999999999727</v>
      </c>
    </row>
    <row r="94" spans="1:26" ht="20.149999999999999" customHeight="1" x14ac:dyDescent="0.4">
      <c r="A94" s="2">
        <v>77</v>
      </c>
      <c r="B94" s="1" t="s">
        <v>217</v>
      </c>
      <c r="C94" s="1" t="s">
        <v>218</v>
      </c>
      <c r="D94" s="24" t="s">
        <v>219</v>
      </c>
      <c r="E94" s="29" t="s">
        <v>220</v>
      </c>
      <c r="F94" s="11">
        <f>VLOOKUP(B94,'[2]DHG 2023-24'!$B$2:$J$265,9,FALSE)</f>
        <v>6</v>
      </c>
      <c r="G94" s="11">
        <f>VLOOKUP(B94,'[2]DHG 2023-24'!$B$2:$K$265,10,FALSE)</f>
        <v>80</v>
      </c>
      <c r="H94" s="11">
        <f>VLOOKUP(B94,'[2]DHG 2023-24'!$B$2:$AV$265,47,FALSE)</f>
        <v>285.55</v>
      </c>
      <c r="I94" s="11">
        <f>VLOOKUP(B94,'[2]DHG 2023-24'!$B$2:$AW$265,48,FALSE)</f>
        <v>12.95</v>
      </c>
      <c r="J94" s="11">
        <f>VLOOKUP(B94,'[2]DHG 2023-24'!$B$2:$CO$265,49,FALSE)</f>
        <v>5</v>
      </c>
      <c r="K94" s="11">
        <f>VLOOKUP(B94,'[2]DHG 2023-24'!$B$2:$AK$265,36,FALSE)</f>
        <v>18</v>
      </c>
      <c r="L94" s="12">
        <f>VLOOKUP(B94,'[2]DHG 2023-24'!$B$2:$AY$265,50,FALSE)</f>
        <v>303.5</v>
      </c>
      <c r="M94" s="11">
        <f>VLOOKUP(B94,'[2]DHG 2023-24'!$B$2:$CM$265,90,FALSE)</f>
        <v>288</v>
      </c>
      <c r="N94" s="11">
        <f>VLOOKUP(B94,'[2]DHG 2023-24'!$B$2:$CN$265,91,FALSE)</f>
        <v>17.5</v>
      </c>
      <c r="O94" s="11">
        <f>VLOOKUP(B94,'[2]DHG 2023-24'!$B$2:$CO$265,92,FALSE)</f>
        <v>5</v>
      </c>
      <c r="P94" s="46">
        <f>VLOOKUP(B94,'[2]DHG 2023-24'!$B$2:$CP$265,93,FALSE)</f>
        <v>310.5</v>
      </c>
      <c r="Q94" s="11">
        <f>VLOOKUP(B94,'[1]DHG 2024-25'!$B$2:$J$265,9,FALSE)</f>
        <v>6</v>
      </c>
      <c r="R94" s="11">
        <f>VLOOKUP(B94,'[1]DHG 2024-25'!$B$2:$K$265,10,FALSE)</f>
        <v>80</v>
      </c>
      <c r="S94" s="11">
        <f>VLOOKUP(B94,'[1]DHG 2024-25'!$B$2:$AV$265,47,FALSE)</f>
        <v>286.58999999999997</v>
      </c>
      <c r="T94" s="11">
        <f>VLOOKUP(B94,'[1]DHG 2024-25'!$B$2:$AW$265,48,FALSE)</f>
        <v>11.91</v>
      </c>
      <c r="U94" s="11">
        <f>VLOOKUP(B94,'[1]DHG 2024-25'!$B$2:$AX$265,49,FALSE)</f>
        <v>5</v>
      </c>
      <c r="V94" s="11">
        <f>VLOOKUP(B94,'[1]DHG 2024-25'!$B$2:$AL$265,37,FALSE)</f>
        <v>18</v>
      </c>
      <c r="W94" s="50">
        <f>VLOOKUP(B94,'[1]DHG 2024-25'!$B$2:$AY$265,50,FALSE)</f>
        <v>303.5</v>
      </c>
      <c r="X94" s="39">
        <f t="shared" si="2"/>
        <v>0</v>
      </c>
      <c r="Z94" s="41">
        <f t="shared" si="3"/>
        <v>-7</v>
      </c>
    </row>
    <row r="95" spans="1:26" ht="20.149999999999999" customHeight="1" x14ac:dyDescent="0.4">
      <c r="A95" s="21">
        <v>94</v>
      </c>
      <c r="B95" s="1" t="s">
        <v>280</v>
      </c>
      <c r="C95" s="1" t="s">
        <v>49</v>
      </c>
      <c r="D95" s="24" t="s">
        <v>281</v>
      </c>
      <c r="E95" s="29" t="s">
        <v>254</v>
      </c>
      <c r="F95" s="11">
        <f>VLOOKUP(B95,'[2]DHG 2023-24'!$B$2:$J$265,9,FALSE)</f>
        <v>38</v>
      </c>
      <c r="G95" s="11">
        <f>VLOOKUP(B95,'[2]DHG 2023-24'!$B$2:$K$265,10,FALSE)</f>
        <v>1022</v>
      </c>
      <c r="H95" s="11">
        <f>VLOOKUP(B95,'[2]DHG 2023-24'!$B$2:$AV$265,47,FALSE)</f>
        <v>1479.24</v>
      </c>
      <c r="I95" s="11">
        <f>VLOOKUP(B95,'[2]DHG 2023-24'!$B$2:$AW$265,48,FALSE)</f>
        <v>222.7</v>
      </c>
      <c r="J95" s="11">
        <f>VLOOKUP(B95,'[2]DHG 2023-24'!$B$2:$CO$265,49,FALSE)</f>
        <v>22</v>
      </c>
      <c r="K95" s="11">
        <f>VLOOKUP(B95,'[2]DHG 2023-24'!$B$2:$AK$265,36,FALSE)</f>
        <v>22</v>
      </c>
      <c r="L95" s="12">
        <f>VLOOKUP(B95,'[2]DHG 2023-24'!$B$2:$AY$265,50,FALSE)</f>
        <v>1723.94</v>
      </c>
      <c r="M95" s="11">
        <f>VLOOKUP(B95,'[2]DHG 2023-24'!$B$2:$CM$265,90,FALSE)</f>
        <v>1473.14</v>
      </c>
      <c r="N95" s="11">
        <f>VLOOKUP(B95,'[2]DHG 2023-24'!$B$2:$CN$265,91,FALSE)</f>
        <v>240.79999999999998</v>
      </c>
      <c r="O95" s="11">
        <f>VLOOKUP(B95,'[2]DHG 2023-24'!$B$2:$CO$265,92,FALSE)</f>
        <v>22</v>
      </c>
      <c r="P95" s="46">
        <f>VLOOKUP(B95,'[2]DHG 2023-24'!$B$2:$CP$265,93,FALSE)</f>
        <v>1735.94</v>
      </c>
      <c r="Q95" s="11">
        <f>VLOOKUP(B95,'[1]DHG 2024-25'!$B$2:$J$265,9,FALSE)</f>
        <v>38</v>
      </c>
      <c r="R95" s="11">
        <f>VLOOKUP(B95,'[1]DHG 2024-25'!$B$2:$K$265,10,FALSE)</f>
        <v>1034</v>
      </c>
      <c r="S95" s="11">
        <f>VLOOKUP(B95,'[1]DHG 2024-25'!$B$2:$AV$265,47,FALSE)</f>
        <v>1477.05</v>
      </c>
      <c r="T95" s="11">
        <f>VLOOKUP(B95,'[1]DHG 2024-25'!$B$2:$AW$265,48,FALSE)</f>
        <v>229.96</v>
      </c>
      <c r="U95" s="11">
        <f>VLOOKUP(B95,'[1]DHG 2024-25'!$B$2:$AX$265,49,FALSE)</f>
        <v>22</v>
      </c>
      <c r="V95" s="11">
        <f>VLOOKUP(B95,'[1]DHG 2024-25'!$B$2:$AL$265,37,FALSE)</f>
        <v>22</v>
      </c>
      <c r="W95" s="50">
        <f>VLOOKUP(B95,'[1]DHG 2024-25'!$B$2:$AY$265,50,FALSE)</f>
        <v>1729.01</v>
      </c>
      <c r="X95" s="39">
        <f t="shared" si="2"/>
        <v>5.0699999999999363</v>
      </c>
      <c r="Z95" s="41">
        <f t="shared" si="3"/>
        <v>-6.9300000000000637</v>
      </c>
    </row>
    <row r="96" spans="1:26" ht="20.149999999999999" customHeight="1" x14ac:dyDescent="0.4">
      <c r="A96" s="21">
        <v>94</v>
      </c>
      <c r="B96" s="1" t="s">
        <v>265</v>
      </c>
      <c r="C96" s="1" t="s">
        <v>81</v>
      </c>
      <c r="D96" s="24" t="s">
        <v>266</v>
      </c>
      <c r="E96" s="29" t="s">
        <v>267</v>
      </c>
      <c r="F96" s="11">
        <f>VLOOKUP(B96,'[2]DHG 2023-24'!$B$2:$J$265,9,FALSE)</f>
        <v>28</v>
      </c>
      <c r="G96" s="11">
        <f>VLOOKUP(B96,'[2]DHG 2023-24'!$B$2:$K$265,10,FALSE)</f>
        <v>496</v>
      </c>
      <c r="H96" s="11">
        <f>VLOOKUP(B96,'[2]DHG 2023-24'!$B$2:$AV$265,47,FALSE)</f>
        <v>937.06000000000006</v>
      </c>
      <c r="I96" s="11">
        <f>VLOOKUP(B96,'[2]DHG 2023-24'!$B$2:$AW$265,48,FALSE)</f>
        <v>169.4</v>
      </c>
      <c r="J96" s="11">
        <f>VLOOKUP(B96,'[2]DHG 2023-24'!$B$2:$CO$265,49,FALSE)</f>
        <v>19</v>
      </c>
      <c r="K96" s="11">
        <f>VLOOKUP(B96,'[2]DHG 2023-24'!$B$2:$AK$265,36,FALSE)</f>
        <v>8</v>
      </c>
      <c r="L96" s="12">
        <f>VLOOKUP(B96,'[2]DHG 2023-24'!$B$2:$AY$265,50,FALSE)</f>
        <v>1125.46</v>
      </c>
      <c r="M96" s="11">
        <f>VLOOKUP(B96,'[2]DHG 2023-24'!$B$2:$CM$265,90,FALSE)</f>
        <v>950.00000000000011</v>
      </c>
      <c r="N96" s="11">
        <f>VLOOKUP(B96,'[2]DHG 2023-24'!$B$2:$CN$265,91,FALSE)</f>
        <v>163.46</v>
      </c>
      <c r="O96" s="11">
        <f>VLOOKUP(B96,'[2]DHG 2023-24'!$B$2:$CO$265,92,FALSE)</f>
        <v>19</v>
      </c>
      <c r="P96" s="46">
        <f>VLOOKUP(B96,'[2]DHG 2023-24'!$B$2:$CP$265,93,FALSE)</f>
        <v>1132.46</v>
      </c>
      <c r="Q96" s="11">
        <f>VLOOKUP(B96,'[1]DHG 2024-25'!$B$2:$J$265,9,FALSE)</f>
        <v>28</v>
      </c>
      <c r="R96" s="11">
        <f>VLOOKUP(B96,'[1]DHG 2024-25'!$B$2:$K$265,10,FALSE)</f>
        <v>502</v>
      </c>
      <c r="S96" s="11">
        <f>VLOOKUP(B96,'[1]DHG 2024-25'!$B$2:$AV$265,47,FALSE)</f>
        <v>933.72</v>
      </c>
      <c r="T96" s="11">
        <f>VLOOKUP(B96,'[1]DHG 2024-25'!$B$2:$AW$265,48,FALSE)</f>
        <v>172.98</v>
      </c>
      <c r="U96" s="11">
        <f>VLOOKUP(B96,'[1]DHG 2024-25'!$B$2:$AX$265,49,FALSE)</f>
        <v>19</v>
      </c>
      <c r="V96" s="11">
        <f>VLOOKUP(B96,'[1]DHG 2024-25'!$B$2:$AL$265,37,FALSE)</f>
        <v>8</v>
      </c>
      <c r="W96" s="50">
        <f>VLOOKUP(B96,'[1]DHG 2024-25'!$B$2:$AY$265,50,FALSE)</f>
        <v>1125.7</v>
      </c>
      <c r="X96" s="39">
        <f t="shared" si="2"/>
        <v>0.24000000000000909</v>
      </c>
      <c r="Z96" s="41">
        <f t="shared" si="3"/>
        <v>-6.7599999999999909</v>
      </c>
    </row>
    <row r="97" spans="1:26" ht="20.149999999999999" customHeight="1" x14ac:dyDescent="0.4">
      <c r="A97" s="2">
        <v>93</v>
      </c>
      <c r="B97" s="1" t="s">
        <v>459</v>
      </c>
      <c r="C97" s="1" t="s">
        <v>27</v>
      </c>
      <c r="D97" s="24" t="s">
        <v>460</v>
      </c>
      <c r="E97" s="29" t="s">
        <v>414</v>
      </c>
      <c r="F97" s="11">
        <f>VLOOKUP(B97,'[2]DHG 2023-24'!$B$2:$J$265,9,FALSE)</f>
        <v>13</v>
      </c>
      <c r="G97" s="11">
        <f>VLOOKUP(B97,'[2]DHG 2023-24'!$B$2:$K$265,10,FALSE)</f>
        <v>268</v>
      </c>
      <c r="H97" s="11">
        <f>VLOOKUP(B97,'[2]DHG 2023-24'!$B$2:$AV$265,47,FALSE)</f>
        <v>440.76</v>
      </c>
      <c r="I97" s="11">
        <f>VLOOKUP(B97,'[2]DHG 2023-24'!$B$2:$AW$265,48,FALSE)</f>
        <v>56.24</v>
      </c>
      <c r="J97" s="11">
        <f>VLOOKUP(B97,'[2]DHG 2023-24'!$B$2:$CO$265,49,FALSE)</f>
        <v>5</v>
      </c>
      <c r="K97" s="11">
        <f>VLOOKUP(B97,'[2]DHG 2023-24'!$B$2:$AK$265,36,FALSE)</f>
        <v>0</v>
      </c>
      <c r="L97" s="12">
        <f>VLOOKUP(B97,'[2]DHG 2023-24'!$B$2:$AY$265,50,FALSE)</f>
        <v>502</v>
      </c>
      <c r="M97" s="11">
        <f>VLOOKUP(B97,'[2]DHG 2023-24'!$B$2:$CM$265,90,FALSE)</f>
        <v>457.4</v>
      </c>
      <c r="N97" s="11">
        <f>VLOOKUP(B97,'[2]DHG 2023-24'!$B$2:$CN$265,91,FALSE)</f>
        <v>62.1</v>
      </c>
      <c r="O97" s="11">
        <f>VLOOKUP(B97,'[2]DHG 2023-24'!$B$2:$CO$265,92,FALSE)</f>
        <v>5</v>
      </c>
      <c r="P97" s="46">
        <f>VLOOKUP(B97,'[2]DHG 2023-24'!$B$2:$CP$265,93,FALSE)</f>
        <v>524.5</v>
      </c>
      <c r="Q97" s="11">
        <f>VLOOKUP(B97,'[1]DHG 2024-25'!$B$2:$J$265,9,FALSE)</f>
        <v>13</v>
      </c>
      <c r="R97" s="11">
        <f>VLOOKUP(B97,'[1]DHG 2024-25'!$B$2:$K$265,10,FALSE)</f>
        <v>273</v>
      </c>
      <c r="S97" s="11">
        <f>VLOOKUP(B97,'[1]DHG 2024-25'!$B$2:$AV$265,47,FALSE)</f>
        <v>464.12</v>
      </c>
      <c r="T97" s="11">
        <f>VLOOKUP(B97,'[1]DHG 2024-25'!$B$2:$AW$265,48,FALSE)</f>
        <v>48.88</v>
      </c>
      <c r="U97" s="11">
        <f>VLOOKUP(B97,'[1]DHG 2024-25'!$B$2:$AX$265,49,FALSE)</f>
        <v>5</v>
      </c>
      <c r="V97" s="11">
        <f>VLOOKUP(B97,'[1]DHG 2024-25'!$B$2:$AL$265,37,FALSE)</f>
        <v>0</v>
      </c>
      <c r="W97" s="50">
        <f>VLOOKUP(B97,'[1]DHG 2024-25'!$B$2:$AY$265,50,FALSE)</f>
        <v>518</v>
      </c>
      <c r="X97" s="39">
        <f t="shared" si="2"/>
        <v>16</v>
      </c>
      <c r="Z97" s="41">
        <f t="shared" si="3"/>
        <v>-6.5</v>
      </c>
    </row>
    <row r="98" spans="1:26" ht="20.149999999999999" customHeight="1" x14ac:dyDescent="0.4">
      <c r="A98" s="2">
        <v>93</v>
      </c>
      <c r="B98" s="1" t="s">
        <v>586</v>
      </c>
      <c r="C98" s="1" t="s">
        <v>49</v>
      </c>
      <c r="D98" s="24" t="s">
        <v>182</v>
      </c>
      <c r="E98" s="29" t="s">
        <v>548</v>
      </c>
      <c r="F98" s="11">
        <f>VLOOKUP(B98,'[2]DHG 2023-24'!$B$2:$J$265,9,FALSE)</f>
        <v>10</v>
      </c>
      <c r="G98" s="11">
        <f>VLOOKUP(B98,'[2]DHG 2023-24'!$B$2:$K$265,10,FALSE)</f>
        <v>288</v>
      </c>
      <c r="H98" s="11">
        <f>VLOOKUP(B98,'[2]DHG 2023-24'!$B$2:$AV$265,47,FALSE)</f>
        <v>382.1</v>
      </c>
      <c r="I98" s="11">
        <f>VLOOKUP(B98,'[2]DHG 2023-24'!$B$2:$AW$265,48,FALSE)</f>
        <v>55.13</v>
      </c>
      <c r="J98" s="11">
        <f>VLOOKUP(B98,'[2]DHG 2023-24'!$B$2:$CO$265,49,FALSE)</f>
        <v>18</v>
      </c>
      <c r="K98" s="11">
        <f>VLOOKUP(B98,'[2]DHG 2023-24'!$B$2:$AK$265,36,FALSE)</f>
        <v>35</v>
      </c>
      <c r="L98" s="12">
        <f>VLOOKUP(B98,'[2]DHG 2023-24'!$B$2:$AY$265,50,FALSE)</f>
        <v>455.23</v>
      </c>
      <c r="M98" s="11">
        <f>VLOOKUP(B98,'[2]DHG 2023-24'!$B$2:$CM$265,90,FALSE)</f>
        <v>391.40000000000003</v>
      </c>
      <c r="N98" s="11">
        <f>VLOOKUP(B98,'[2]DHG 2023-24'!$B$2:$CN$265,91,FALSE)</f>
        <v>45.760000000000005</v>
      </c>
      <c r="O98" s="11">
        <f>VLOOKUP(B98,'[2]DHG 2023-24'!$B$2:$CO$265,92,FALSE)</f>
        <v>18</v>
      </c>
      <c r="P98" s="46">
        <f>VLOOKUP(B98,'[2]DHG 2023-24'!$B$2:$CP$265,93,FALSE)</f>
        <v>455.16</v>
      </c>
      <c r="Q98" s="11">
        <f>VLOOKUP(B98,'[1]DHG 2024-25'!$B$2:$J$265,9,FALSE)</f>
        <v>10</v>
      </c>
      <c r="R98" s="11">
        <f>VLOOKUP(B98,'[1]DHG 2024-25'!$B$2:$K$265,10,FALSE)</f>
        <v>270</v>
      </c>
      <c r="S98" s="11">
        <f>VLOOKUP(B98,'[1]DHG 2024-25'!$B$2:$AV$265,47,FALSE)</f>
        <v>376.34000000000003</v>
      </c>
      <c r="T98" s="11">
        <f>VLOOKUP(B98,'[1]DHG 2024-25'!$B$2:$AW$265,48,FALSE)</f>
        <v>55.09</v>
      </c>
      <c r="U98" s="11">
        <f>VLOOKUP(B98,'[1]DHG 2024-25'!$B$2:$AX$265,49,FALSE)</f>
        <v>18</v>
      </c>
      <c r="V98" s="11">
        <f>VLOOKUP(B98,'[1]DHG 2024-25'!$B$2:$AL$265,37,FALSE)</f>
        <v>35</v>
      </c>
      <c r="W98" s="50">
        <f>VLOOKUP(B98,'[1]DHG 2024-25'!$B$2:$AY$265,50,FALSE)</f>
        <v>449.43000000000006</v>
      </c>
      <c r="X98" s="39">
        <f t="shared" si="2"/>
        <v>-5.7999999999999545</v>
      </c>
      <c r="Z98" s="41">
        <f t="shared" si="3"/>
        <v>-5.7299999999999613</v>
      </c>
    </row>
    <row r="99" spans="1:26" ht="20.149999999999999" customHeight="1" x14ac:dyDescent="0.4">
      <c r="A99" s="2">
        <v>93</v>
      </c>
      <c r="B99" s="1" t="s">
        <v>521</v>
      </c>
      <c r="C99" s="1" t="s">
        <v>30</v>
      </c>
      <c r="D99" s="24" t="s">
        <v>522</v>
      </c>
      <c r="E99" s="29" t="s">
        <v>523</v>
      </c>
      <c r="F99" s="11">
        <f>VLOOKUP(B99,'[2]DHG 2023-24'!$B$2:$J$265,9,FALSE)</f>
        <v>52</v>
      </c>
      <c r="G99" s="11">
        <f>VLOOKUP(B99,'[2]DHG 2023-24'!$B$2:$K$265,10,FALSE)</f>
        <v>1582</v>
      </c>
      <c r="H99" s="11">
        <f>VLOOKUP(B99,'[2]DHG 2023-24'!$B$2:$AV$265,47,FALSE)</f>
        <v>1911.75</v>
      </c>
      <c r="I99" s="11">
        <f>VLOOKUP(B99,'[2]DHG 2023-24'!$B$2:$AW$265,48,FALSE)</f>
        <v>276.64</v>
      </c>
      <c r="J99" s="11">
        <f>VLOOKUP(B99,'[2]DHG 2023-24'!$B$2:$CO$265,49,FALSE)</f>
        <v>34</v>
      </c>
      <c r="K99" s="11">
        <f>VLOOKUP(B99,'[2]DHG 2023-24'!$B$2:$AK$265,36,FALSE)</f>
        <v>56</v>
      </c>
      <c r="L99" s="12">
        <f>VLOOKUP(B99,'[2]DHG 2023-24'!$B$2:$AY$265,50,FALSE)</f>
        <v>2222.39</v>
      </c>
      <c r="M99" s="11">
        <f>VLOOKUP(B99,'[2]DHG 2023-24'!$B$2:$CM$265,90,FALSE)</f>
        <v>1915.8</v>
      </c>
      <c r="N99" s="11">
        <f>VLOOKUP(B99,'[2]DHG 2023-24'!$B$2:$CN$265,91,FALSE)</f>
        <v>272.58999999999997</v>
      </c>
      <c r="O99" s="11">
        <f>VLOOKUP(B99,'[2]DHG 2023-24'!$B$2:$CO$265,92,FALSE)</f>
        <v>34</v>
      </c>
      <c r="P99" s="46">
        <f>VLOOKUP(B99,'[2]DHG 2023-24'!$B$2:$CP$265,93,FALSE)</f>
        <v>2222.39</v>
      </c>
      <c r="Q99" s="11">
        <f>VLOOKUP(B99,'[1]DHG 2024-25'!$B$2:$J$265,9,FALSE)</f>
        <v>52</v>
      </c>
      <c r="R99" s="11">
        <f>VLOOKUP(B99,'[1]DHG 2024-25'!$B$2:$K$265,10,FALSE)</f>
        <v>1582</v>
      </c>
      <c r="S99" s="11">
        <f>VLOOKUP(B99,'[1]DHG 2024-25'!$B$2:$AV$265,47,FALSE)</f>
        <v>1886.9800000000002</v>
      </c>
      <c r="T99" s="11">
        <f>VLOOKUP(B99,'[1]DHG 2024-25'!$B$2:$AW$265,48,FALSE)</f>
        <v>295.7</v>
      </c>
      <c r="U99" s="11">
        <f>VLOOKUP(B99,'[1]DHG 2024-25'!$B$2:$AX$265,49,FALSE)</f>
        <v>34</v>
      </c>
      <c r="V99" s="11">
        <f>VLOOKUP(B99,'[1]DHG 2024-25'!$B$2:$AL$265,37,FALSE)</f>
        <v>56</v>
      </c>
      <c r="W99" s="50">
        <f>VLOOKUP(B99,'[1]DHG 2024-25'!$B$2:$AY$265,50,FALSE)</f>
        <v>2216.6800000000003</v>
      </c>
      <c r="X99" s="39">
        <f t="shared" si="2"/>
        <v>-5.7099999999995816</v>
      </c>
      <c r="Z99" s="41">
        <f t="shared" si="3"/>
        <v>-5.7099999999995816</v>
      </c>
    </row>
    <row r="100" spans="1:26" ht="20.149999999999999" customHeight="1" x14ac:dyDescent="0.4">
      <c r="A100" s="2">
        <v>93</v>
      </c>
      <c r="B100" s="1" t="s">
        <v>433</v>
      </c>
      <c r="C100" s="1" t="s">
        <v>30</v>
      </c>
      <c r="D100" s="24" t="s">
        <v>434</v>
      </c>
      <c r="E100" s="29" t="s">
        <v>432</v>
      </c>
      <c r="F100" s="11">
        <f>VLOOKUP(B100,'[2]DHG 2023-24'!$B$2:$J$265,9,FALSE)</f>
        <v>68</v>
      </c>
      <c r="G100" s="11">
        <f>VLOOKUP(B100,'[2]DHG 2023-24'!$B$2:$K$265,10,FALSE)</f>
        <v>2032</v>
      </c>
      <c r="H100" s="11">
        <f>VLOOKUP(B100,'[2]DHG 2023-24'!$B$2:$AV$265,47,FALSE)</f>
        <v>2693.84</v>
      </c>
      <c r="I100" s="11">
        <f>VLOOKUP(B100,'[2]DHG 2023-24'!$B$2:$AW$265,48,FALSE)</f>
        <v>548.28</v>
      </c>
      <c r="J100" s="11">
        <f>VLOOKUP(B100,'[2]DHG 2023-24'!$B$2:$CO$265,49,FALSE)</f>
        <v>50</v>
      </c>
      <c r="K100" s="11">
        <f>VLOOKUP(B100,'[2]DHG 2023-24'!$B$2:$AK$265,36,FALSE)</f>
        <v>72</v>
      </c>
      <c r="L100" s="12">
        <f>VLOOKUP(B100,'[2]DHG 2023-24'!$B$2:$AY$265,50,FALSE)</f>
        <v>3292.12</v>
      </c>
      <c r="M100" s="11">
        <f>VLOOKUP(B100,'[2]DHG 2023-24'!$B$2:$CM$265,90,FALSE)</f>
        <v>2672.9</v>
      </c>
      <c r="N100" s="11">
        <f>VLOOKUP(B100,'[2]DHG 2023-24'!$B$2:$CN$265,91,FALSE)</f>
        <v>570.22</v>
      </c>
      <c r="O100" s="11">
        <f>VLOOKUP(B100,'[2]DHG 2023-24'!$B$2:$CO$265,92,FALSE)</f>
        <v>51</v>
      </c>
      <c r="P100" s="46">
        <f>VLOOKUP(B100,'[2]DHG 2023-24'!$B$2:$CP$265,93,FALSE)</f>
        <v>3294.12</v>
      </c>
      <c r="Q100" s="11">
        <f>VLOOKUP(B100,'[1]DHG 2024-25'!$B$2:$J$265,9,FALSE)</f>
        <v>68</v>
      </c>
      <c r="R100" s="11">
        <f>VLOOKUP(B100,'[1]DHG 2024-25'!$B$2:$K$265,10,FALSE)</f>
        <v>2027</v>
      </c>
      <c r="S100" s="11">
        <f>VLOOKUP(B100,'[1]DHG 2024-25'!$B$2:$AV$265,47,FALSE)</f>
        <v>2703.1700000000005</v>
      </c>
      <c r="T100" s="11">
        <f>VLOOKUP(B100,'[1]DHG 2024-25'!$B$2:$AW$265,48,FALSE)</f>
        <v>535.37</v>
      </c>
      <c r="U100" s="11">
        <f>VLOOKUP(B100,'[1]DHG 2024-25'!$B$2:$AX$265,49,FALSE)</f>
        <v>50</v>
      </c>
      <c r="V100" s="11">
        <f>VLOOKUP(B100,'[1]DHG 2024-25'!$B$2:$AL$265,37,FALSE)</f>
        <v>72</v>
      </c>
      <c r="W100" s="50">
        <f>VLOOKUP(B100,'[1]DHG 2024-25'!$B$2:$AY$265,50,FALSE)</f>
        <v>3288.5400000000004</v>
      </c>
      <c r="X100" s="39">
        <f t="shared" si="2"/>
        <v>-3.5799999999994725</v>
      </c>
      <c r="Z100" s="41">
        <f t="shared" si="3"/>
        <v>-5.5799999999994725</v>
      </c>
    </row>
    <row r="101" spans="1:26" ht="20.149999999999999" customHeight="1" x14ac:dyDescent="0.4">
      <c r="A101" s="2">
        <v>93</v>
      </c>
      <c r="B101" s="1" t="s">
        <v>582</v>
      </c>
      <c r="C101" s="1" t="s">
        <v>49</v>
      </c>
      <c r="D101" s="24" t="s">
        <v>585</v>
      </c>
      <c r="E101" s="29" t="s">
        <v>525</v>
      </c>
      <c r="F101" s="11">
        <f>VLOOKUP(B101,'[2]DHG 2023-24'!$B$2:$J$265,9,FALSE)</f>
        <v>12</v>
      </c>
      <c r="G101" s="11">
        <f>VLOOKUP(B101,'[2]DHG 2023-24'!$B$2:$K$265,10,FALSE)</f>
        <v>356</v>
      </c>
      <c r="H101" s="11">
        <f>VLOOKUP(B101,'[2]DHG 2023-24'!$B$2:$AV$265,47,FALSE)</f>
        <v>447.74</v>
      </c>
      <c r="I101" s="11">
        <f>VLOOKUP(B101,'[2]DHG 2023-24'!$B$2:$AW$265,48,FALSE)</f>
        <v>72.989999999999995</v>
      </c>
      <c r="J101" s="11">
        <f>VLOOKUP(B101,'[2]DHG 2023-24'!$B$2:$CO$265,49,FALSE)</f>
        <v>10</v>
      </c>
      <c r="K101" s="11">
        <f>VLOOKUP(B101,'[2]DHG 2023-24'!$B$2:$AK$265,36,FALSE)</f>
        <v>12</v>
      </c>
      <c r="L101" s="12">
        <f>VLOOKUP(B101,'[2]DHG 2023-24'!$B$2:$AY$265,50,FALSE)</f>
        <v>530.73</v>
      </c>
      <c r="M101" s="11">
        <f>VLOOKUP(B101,'[2]DHG 2023-24'!$B$2:$CM$265,90,FALSE)</f>
        <v>445.5</v>
      </c>
      <c r="N101" s="11">
        <f>VLOOKUP(B101,'[2]DHG 2023-24'!$B$2:$CN$265,91,FALSE)</f>
        <v>76.22999999999999</v>
      </c>
      <c r="O101" s="11">
        <f>VLOOKUP(B101,'[2]DHG 2023-24'!$B$2:$CO$265,92,FALSE)</f>
        <v>11</v>
      </c>
      <c r="P101" s="46">
        <f>VLOOKUP(B101,'[2]DHG 2023-24'!$B$2:$CP$265,93,FALSE)</f>
        <v>532.73</v>
      </c>
      <c r="Q101" s="11">
        <f>VLOOKUP(B101,'[1]DHG 2024-25'!$B$2:$J$265,9,FALSE)</f>
        <v>12</v>
      </c>
      <c r="R101" s="11">
        <f>VLOOKUP(B101,'[1]DHG 2024-25'!$B$2:$K$265,10,FALSE)</f>
        <v>356</v>
      </c>
      <c r="S101" s="11">
        <f>VLOOKUP(B101,'[1]DHG 2024-25'!$B$2:$AV$265,47,FALSE)</f>
        <v>444.11999999999995</v>
      </c>
      <c r="T101" s="11">
        <f>VLOOKUP(B101,'[1]DHG 2024-25'!$B$2:$AW$265,48,FALSE)</f>
        <v>73.94</v>
      </c>
      <c r="U101" s="11">
        <f>VLOOKUP(B101,'[1]DHG 2024-25'!$B$2:$AX$265,49,FALSE)</f>
        <v>10</v>
      </c>
      <c r="V101" s="11">
        <f>VLOOKUP(B101,'[1]DHG 2024-25'!$B$2:$AL$265,37,FALSE)</f>
        <v>12</v>
      </c>
      <c r="W101" s="50">
        <f>VLOOKUP(B101,'[1]DHG 2024-25'!$B$2:$AY$265,50,FALSE)</f>
        <v>528.05999999999995</v>
      </c>
      <c r="X101" s="39">
        <f t="shared" si="2"/>
        <v>-2.6700000000000728</v>
      </c>
      <c r="Z101" s="41">
        <f t="shared" si="3"/>
        <v>-4.6700000000000728</v>
      </c>
    </row>
    <row r="102" spans="1:26" ht="20.149999999999999" customHeight="1" x14ac:dyDescent="0.4">
      <c r="A102" s="21">
        <v>94</v>
      </c>
      <c r="B102" s="1" t="s">
        <v>399</v>
      </c>
      <c r="C102" s="1" t="s">
        <v>27</v>
      </c>
      <c r="D102" s="24" t="s">
        <v>400</v>
      </c>
      <c r="E102" s="29" t="s">
        <v>401</v>
      </c>
      <c r="F102" s="11">
        <f>VLOOKUP(B102,'[2]DHG 2023-24'!$B$2:$J$265,9,FALSE)</f>
        <v>22</v>
      </c>
      <c r="G102" s="11">
        <f>VLOOKUP(B102,'[2]DHG 2023-24'!$B$2:$K$265,10,FALSE)</f>
        <v>455</v>
      </c>
      <c r="H102" s="11">
        <f>VLOOKUP(B102,'[2]DHG 2023-24'!$B$2:$AV$265,47,FALSE)</f>
        <v>742.16000000000008</v>
      </c>
      <c r="I102" s="11">
        <f>VLOOKUP(B102,'[2]DHG 2023-24'!$B$2:$AW$265,48,FALSE)</f>
        <v>157.49</v>
      </c>
      <c r="J102" s="11">
        <f>VLOOKUP(B102,'[2]DHG 2023-24'!$B$2:$CO$265,49,FALSE)</f>
        <v>6</v>
      </c>
      <c r="K102" s="11">
        <f>VLOOKUP(B102,'[2]DHG 2023-24'!$B$2:$AK$265,36,FALSE)</f>
        <v>0</v>
      </c>
      <c r="L102" s="12">
        <f>VLOOKUP(B102,'[2]DHG 2023-24'!$B$2:$AY$265,50,FALSE)</f>
        <v>905.65000000000009</v>
      </c>
      <c r="M102" s="11">
        <f>VLOOKUP(B102,'[2]DHG 2023-24'!$B$2:$CM$265,90,FALSE)</f>
        <v>729.50000000000011</v>
      </c>
      <c r="N102" s="11">
        <f>VLOOKUP(B102,'[2]DHG 2023-24'!$B$2:$CN$265,91,FALSE)</f>
        <v>198.15</v>
      </c>
      <c r="O102" s="11">
        <f>VLOOKUP(B102,'[2]DHG 2023-24'!$B$2:$CO$265,92,FALSE)</f>
        <v>11</v>
      </c>
      <c r="P102" s="46">
        <f>VLOOKUP(B102,'[2]DHG 2023-24'!$B$2:$CP$265,93,FALSE)</f>
        <v>938.65000000000009</v>
      </c>
      <c r="Q102" s="11">
        <f>VLOOKUP(B102,'[1]DHG 2024-25'!$B$2:$J$265,9,FALSE)</f>
        <v>24</v>
      </c>
      <c r="R102" s="11">
        <f>VLOOKUP(B102,'[1]DHG 2024-25'!$B$2:$K$265,10,FALSE)</f>
        <v>513</v>
      </c>
      <c r="S102" s="11">
        <f>VLOOKUP(B102,'[1]DHG 2024-25'!$B$2:$AV$265,47,FALSE)</f>
        <v>772.46999999999991</v>
      </c>
      <c r="T102" s="11">
        <f>VLOOKUP(B102,'[1]DHG 2024-25'!$B$2:$AW$265,48,FALSE)</f>
        <v>155.83000000000001</v>
      </c>
      <c r="U102" s="11">
        <f>VLOOKUP(B102,'[1]DHG 2024-25'!$B$2:$AX$265,49,FALSE)</f>
        <v>6</v>
      </c>
      <c r="V102" s="11">
        <f>VLOOKUP(B102,'[1]DHG 2024-25'!$B$2:$AL$265,37,FALSE)</f>
        <v>0</v>
      </c>
      <c r="W102" s="50">
        <f>VLOOKUP(B102,'[1]DHG 2024-25'!$B$2:$AY$265,50,FALSE)</f>
        <v>934.3</v>
      </c>
      <c r="X102" s="39">
        <f t="shared" si="2"/>
        <v>28.649999999999864</v>
      </c>
      <c r="Z102" s="41">
        <f t="shared" si="3"/>
        <v>-4.3500000000001364</v>
      </c>
    </row>
    <row r="103" spans="1:26" ht="20.149999999999999" customHeight="1" x14ac:dyDescent="0.4">
      <c r="A103" s="2">
        <v>77</v>
      </c>
      <c r="B103" s="1" t="s">
        <v>94</v>
      </c>
      <c r="C103" s="1" t="s">
        <v>49</v>
      </c>
      <c r="D103" s="24" t="s">
        <v>95</v>
      </c>
      <c r="E103" s="29" t="s">
        <v>96</v>
      </c>
      <c r="F103" s="11">
        <f>VLOOKUP(B103,'[2]DHG 2023-24'!$B$2:$J$265,9,FALSE)</f>
        <v>31</v>
      </c>
      <c r="G103" s="11">
        <f>VLOOKUP(B103,'[2]DHG 2023-24'!$B$2:$K$265,10,FALSE)</f>
        <v>1080</v>
      </c>
      <c r="H103" s="11">
        <f>VLOOKUP(B103,'[2]DHG 2023-24'!$B$2:$AV$265,47,FALSE)</f>
        <v>1104.4299999999998</v>
      </c>
      <c r="I103" s="11">
        <f>VLOOKUP(B103,'[2]DHG 2023-24'!$B$2:$AW$265,48,FALSE)</f>
        <v>161.47999999999999</v>
      </c>
      <c r="J103" s="11">
        <f>VLOOKUP(B103,'[2]DHG 2023-24'!$B$2:$CO$265,49,FALSE)</f>
        <v>14</v>
      </c>
      <c r="K103" s="11">
        <f>VLOOKUP(B103,'[2]DHG 2023-24'!$B$2:$AK$265,36,FALSE)</f>
        <v>0</v>
      </c>
      <c r="L103" s="12">
        <f>VLOOKUP(B103,'[2]DHG 2023-24'!$B$2:$AY$265,50,FALSE)</f>
        <v>1279.9099999999999</v>
      </c>
      <c r="M103" s="11">
        <f>VLOOKUP(B103,'[2]DHG 2023-24'!$B$2:$CM$265,90,FALSE)</f>
        <v>1112.2999999999997</v>
      </c>
      <c r="N103" s="11">
        <f>VLOOKUP(B103,'[2]DHG 2023-24'!$B$2:$CN$265,91,FALSE)</f>
        <v>154.60999999999999</v>
      </c>
      <c r="O103" s="11">
        <f>VLOOKUP(B103,'[2]DHG 2023-24'!$B$2:$CO$265,92,FALSE)</f>
        <v>14</v>
      </c>
      <c r="P103" s="46">
        <f>VLOOKUP(B103,'[2]DHG 2023-24'!$B$2:$CP$265,93,FALSE)</f>
        <v>1280.9099999999999</v>
      </c>
      <c r="Q103" s="11">
        <f>VLOOKUP(B103,'[1]DHG 2024-25'!$B$2:$J$265,9,FALSE)</f>
        <v>31</v>
      </c>
      <c r="R103" s="11">
        <f>VLOOKUP(B103,'[1]DHG 2024-25'!$B$2:$K$265,10,FALSE)</f>
        <v>1080</v>
      </c>
      <c r="S103" s="11">
        <f>VLOOKUP(B103,'[1]DHG 2024-25'!$B$2:$AV$265,47,FALSE)</f>
        <v>1109.54</v>
      </c>
      <c r="T103" s="11">
        <f>VLOOKUP(B103,'[1]DHG 2024-25'!$B$2:$AW$265,48,FALSE)</f>
        <v>153.02000000000001</v>
      </c>
      <c r="U103" s="11">
        <f>VLOOKUP(B103,'[1]DHG 2024-25'!$B$2:$AX$265,49,FALSE)</f>
        <v>14</v>
      </c>
      <c r="V103" s="11">
        <f>VLOOKUP(B103,'[1]DHG 2024-25'!$B$2:$AL$265,37,FALSE)</f>
        <v>0</v>
      </c>
      <c r="W103" s="50">
        <f>VLOOKUP(B103,'[1]DHG 2024-25'!$B$2:$AY$265,50,FALSE)</f>
        <v>1276.56</v>
      </c>
      <c r="X103" s="39">
        <f t="shared" si="2"/>
        <v>-3.3499999999999091</v>
      </c>
      <c r="Z103" s="41">
        <f t="shared" si="3"/>
        <v>-4.3499999999999091</v>
      </c>
    </row>
    <row r="104" spans="1:26" ht="20.149999999999999" customHeight="1" x14ac:dyDescent="0.4">
      <c r="A104" s="2">
        <v>93</v>
      </c>
      <c r="B104" s="1" t="s">
        <v>579</v>
      </c>
      <c r="C104" s="1" t="s">
        <v>27</v>
      </c>
      <c r="D104" s="24" t="s">
        <v>580</v>
      </c>
      <c r="E104" s="29" t="s">
        <v>531</v>
      </c>
      <c r="F104" s="11">
        <f>VLOOKUP(B104,'[2]DHG 2023-24'!$B$2:$J$265,9,FALSE)</f>
        <v>15</v>
      </c>
      <c r="G104" s="11">
        <f>VLOOKUP(B104,'[2]DHG 2023-24'!$B$2:$K$265,10,FALSE)</f>
        <v>459</v>
      </c>
      <c r="H104" s="11">
        <f>VLOOKUP(B104,'[2]DHG 2023-24'!$B$2:$AV$265,47,FALSE)</f>
        <v>586.15</v>
      </c>
      <c r="I104" s="11">
        <f>VLOOKUP(B104,'[2]DHG 2023-24'!$B$2:$AW$265,48,FALSE)</f>
        <v>118.9</v>
      </c>
      <c r="J104" s="11">
        <f>VLOOKUP(B104,'[2]DHG 2023-24'!$B$2:$CO$265,49,FALSE)</f>
        <v>0</v>
      </c>
      <c r="K104" s="11">
        <f>VLOOKUP(B104,'[2]DHG 2023-24'!$B$2:$AK$265,36,FALSE)</f>
        <v>0</v>
      </c>
      <c r="L104" s="12">
        <f>VLOOKUP(B104,'[2]DHG 2023-24'!$B$2:$AY$265,50,FALSE)</f>
        <v>705.05</v>
      </c>
      <c r="M104" s="11">
        <f>VLOOKUP(B104,'[2]DHG 2023-24'!$B$2:$CM$265,90,FALSE)</f>
        <v>580</v>
      </c>
      <c r="N104" s="11">
        <f>VLOOKUP(B104,'[2]DHG 2023-24'!$B$2:$CN$265,91,FALSE)</f>
        <v>133.05000000000001</v>
      </c>
      <c r="O104" s="11">
        <f>VLOOKUP(B104,'[2]DHG 2023-24'!$B$2:$CO$265,92,FALSE)</f>
        <v>0</v>
      </c>
      <c r="P104" s="46">
        <f>VLOOKUP(B104,'[2]DHG 2023-24'!$B$2:$CP$265,93,FALSE)</f>
        <v>713.05</v>
      </c>
      <c r="Q104" s="11">
        <f>VLOOKUP(B104,'[1]DHG 2024-25'!$B$2:$J$265,9,FALSE)</f>
        <v>15</v>
      </c>
      <c r="R104" s="11">
        <f>VLOOKUP(B104,'[1]DHG 2024-25'!$B$2:$K$265,10,FALSE)</f>
        <v>373</v>
      </c>
      <c r="S104" s="11">
        <f>VLOOKUP(B104,'[1]DHG 2024-25'!$B$2:$AV$265,47,FALSE)</f>
        <v>581.93000000000006</v>
      </c>
      <c r="T104" s="11">
        <f>VLOOKUP(B104,'[1]DHG 2024-25'!$B$2:$AW$265,48,FALSE)</f>
        <v>120.07</v>
      </c>
      <c r="U104" s="11">
        <f>VLOOKUP(B104,'[1]DHG 2024-25'!$B$2:$AX$265,49,FALSE)</f>
        <v>7</v>
      </c>
      <c r="V104" s="11">
        <f>VLOOKUP(B104,'[1]DHG 2024-25'!$B$2:$AL$265,37,FALSE)</f>
        <v>0</v>
      </c>
      <c r="W104" s="50">
        <f>VLOOKUP(B104,'[1]DHG 2024-25'!$B$2:$AY$265,50,FALSE)</f>
        <v>709</v>
      </c>
      <c r="X104" s="39">
        <f t="shared" si="2"/>
        <v>3.9500000000000455</v>
      </c>
      <c r="Z104" s="41">
        <f t="shared" si="3"/>
        <v>-4.0499999999999545</v>
      </c>
    </row>
    <row r="105" spans="1:26" ht="20.149999999999999" customHeight="1" x14ac:dyDescent="0.4">
      <c r="A105" s="2">
        <v>77</v>
      </c>
      <c r="B105" s="1" t="s">
        <v>125</v>
      </c>
      <c r="C105" s="1" t="s">
        <v>27</v>
      </c>
      <c r="D105" s="24" t="s">
        <v>126</v>
      </c>
      <c r="E105" s="29" t="s">
        <v>127</v>
      </c>
      <c r="F105" s="11">
        <f>VLOOKUP(B105,'[2]DHG 2023-24'!$B$2:$J$265,9,FALSE)</f>
        <v>14</v>
      </c>
      <c r="G105" s="11">
        <f>VLOOKUP(B105,'[2]DHG 2023-24'!$B$2:$K$265,10,FALSE)</f>
        <v>339</v>
      </c>
      <c r="H105" s="11">
        <f>VLOOKUP(B105,'[2]DHG 2023-24'!$B$2:$AV$265,47,FALSE)</f>
        <v>567.23</v>
      </c>
      <c r="I105" s="11">
        <f>VLOOKUP(B105,'[2]DHG 2023-24'!$B$2:$AW$265,48,FALSE)</f>
        <v>64.48</v>
      </c>
      <c r="J105" s="11">
        <f>VLOOKUP(B105,'[2]DHG 2023-24'!$B$2:$CO$265,49,FALSE)</f>
        <v>7</v>
      </c>
      <c r="K105" s="11">
        <f>VLOOKUP(B105,'[2]DHG 2023-24'!$B$2:$AK$265,36,FALSE)</f>
        <v>0</v>
      </c>
      <c r="L105" s="12">
        <f>VLOOKUP(B105,'[2]DHG 2023-24'!$B$2:$AY$265,50,FALSE)</f>
        <v>638.71</v>
      </c>
      <c r="M105" s="11">
        <f>VLOOKUP(B105,'[2]DHG 2023-24'!$B$2:$CM$265,90,FALSE)</f>
        <v>578.5</v>
      </c>
      <c r="N105" s="11">
        <f>VLOOKUP(B105,'[2]DHG 2023-24'!$B$2:$CN$265,91,FALSE)</f>
        <v>66.59</v>
      </c>
      <c r="O105" s="11">
        <f>VLOOKUP(B105,'[2]DHG 2023-24'!$B$2:$CO$265,92,FALSE)</f>
        <v>7</v>
      </c>
      <c r="P105" s="46">
        <f>VLOOKUP(B105,'[2]DHG 2023-24'!$B$2:$CP$265,93,FALSE)</f>
        <v>652.09</v>
      </c>
      <c r="Q105" s="11">
        <f>VLOOKUP(B105,'[1]DHG 2024-25'!$B$2:$J$265,9,FALSE)</f>
        <v>14</v>
      </c>
      <c r="R105" s="11">
        <f>VLOOKUP(B105,'[1]DHG 2024-25'!$B$2:$K$265,10,FALSE)</f>
        <v>339</v>
      </c>
      <c r="S105" s="11">
        <f>VLOOKUP(B105,'[1]DHG 2024-25'!$B$2:$AV$265,47,FALSE)</f>
        <v>571.14</v>
      </c>
      <c r="T105" s="11">
        <f>VLOOKUP(B105,'[1]DHG 2024-25'!$B$2:$AW$265,48,FALSE)</f>
        <v>70.150000000000006</v>
      </c>
      <c r="U105" s="11">
        <f>VLOOKUP(B105,'[1]DHG 2024-25'!$B$2:$AX$265,49,FALSE)</f>
        <v>7</v>
      </c>
      <c r="V105" s="11">
        <f>VLOOKUP(B105,'[1]DHG 2024-25'!$B$2:$AL$265,37,FALSE)</f>
        <v>0</v>
      </c>
      <c r="W105" s="50">
        <f>VLOOKUP(B105,'[1]DHG 2024-25'!$B$2:$AY$265,50,FALSE)</f>
        <v>648.29</v>
      </c>
      <c r="X105" s="39">
        <f t="shared" si="2"/>
        <v>9.5799999999999272</v>
      </c>
      <c r="Z105" s="41">
        <f t="shared" si="3"/>
        <v>-3.8000000000000682</v>
      </c>
    </row>
    <row r="106" spans="1:26" ht="20.149999999999999" customHeight="1" x14ac:dyDescent="0.4">
      <c r="A106" s="2">
        <v>93</v>
      </c>
      <c r="B106" s="1" t="s">
        <v>419</v>
      </c>
      <c r="C106" s="1" t="s">
        <v>30</v>
      </c>
      <c r="D106" s="24" t="s">
        <v>420</v>
      </c>
      <c r="E106" s="29" t="s">
        <v>421</v>
      </c>
      <c r="F106" s="11">
        <f>VLOOKUP(B106,'[2]DHG 2023-24'!$B$2:$J$265,9,FALSE)</f>
        <v>42</v>
      </c>
      <c r="G106" s="11">
        <f>VLOOKUP(B106,'[2]DHG 2023-24'!$B$2:$K$265,10,FALSE)</f>
        <v>1411</v>
      </c>
      <c r="H106" s="11">
        <f>VLOOKUP(B106,'[2]DHG 2023-24'!$B$2:$AV$265,47,FALSE)</f>
        <v>1529.93</v>
      </c>
      <c r="I106" s="11">
        <f>VLOOKUP(B106,'[2]DHG 2023-24'!$B$2:$AW$265,48,FALSE)</f>
        <v>175.58</v>
      </c>
      <c r="J106" s="11">
        <f>VLOOKUP(B106,'[2]DHG 2023-24'!$B$2:$CO$265,49,FALSE)</f>
        <v>19</v>
      </c>
      <c r="K106" s="11">
        <f>VLOOKUP(B106,'[2]DHG 2023-24'!$B$2:$AK$265,36,FALSE)</f>
        <v>0</v>
      </c>
      <c r="L106" s="12">
        <f>VLOOKUP(B106,'[2]DHG 2023-24'!$B$2:$AY$265,50,FALSE)</f>
        <v>1724.51</v>
      </c>
      <c r="M106" s="11">
        <f>VLOOKUP(B106,'[2]DHG 2023-24'!$B$2:$CM$265,90,FALSE)</f>
        <v>1526.05</v>
      </c>
      <c r="N106" s="11">
        <f>VLOOKUP(B106,'[2]DHG 2023-24'!$B$2:$CN$265,91,FALSE)</f>
        <v>176.46</v>
      </c>
      <c r="O106" s="11">
        <f>VLOOKUP(B106,'[2]DHG 2023-24'!$B$2:$CO$265,92,FALSE)</f>
        <v>24</v>
      </c>
      <c r="P106" s="46">
        <f>VLOOKUP(B106,'[2]DHG 2023-24'!$B$2:$CP$265,93,FALSE)</f>
        <v>1726.51</v>
      </c>
      <c r="Q106" s="11">
        <f>VLOOKUP(B106,'[1]DHG 2024-25'!$B$2:$J$265,9,FALSE)</f>
        <v>42</v>
      </c>
      <c r="R106" s="11">
        <f>VLOOKUP(B106,'[1]DHG 2024-25'!$B$2:$K$265,10,FALSE)</f>
        <v>1401</v>
      </c>
      <c r="S106" s="11">
        <f>VLOOKUP(B106,'[1]DHG 2024-25'!$B$2:$AV$265,47,FALSE)</f>
        <v>1530.99</v>
      </c>
      <c r="T106" s="11">
        <f>VLOOKUP(B106,'[1]DHG 2024-25'!$B$2:$AW$265,48,FALSE)</f>
        <v>172.81</v>
      </c>
      <c r="U106" s="11">
        <f>VLOOKUP(B106,'[1]DHG 2024-25'!$B$2:$AX$265,49,FALSE)</f>
        <v>19</v>
      </c>
      <c r="V106" s="11">
        <f>VLOOKUP(B106,'[1]DHG 2024-25'!$B$2:$AL$265,37,FALSE)</f>
        <v>0</v>
      </c>
      <c r="W106" s="50">
        <f>VLOOKUP(B106,'[1]DHG 2024-25'!$B$2:$AY$265,50,FALSE)</f>
        <v>1722.8</v>
      </c>
      <c r="X106" s="39">
        <f t="shared" si="2"/>
        <v>-1.7100000000000364</v>
      </c>
      <c r="Z106" s="41">
        <f t="shared" si="3"/>
        <v>-3.7100000000000364</v>
      </c>
    </row>
    <row r="107" spans="1:26" ht="20.149999999999999" customHeight="1" x14ac:dyDescent="0.4">
      <c r="A107" s="2">
        <v>77</v>
      </c>
      <c r="B107" s="1" t="s">
        <v>221</v>
      </c>
      <c r="C107" s="1" t="s">
        <v>23</v>
      </c>
      <c r="D107" s="24" t="s">
        <v>222</v>
      </c>
      <c r="E107" s="29" t="s">
        <v>223</v>
      </c>
      <c r="F107" s="11">
        <f>VLOOKUP(B107,'[2]DHG 2023-24'!$B$2:$J$265,9,FALSE)</f>
        <v>39</v>
      </c>
      <c r="G107" s="11">
        <f>VLOOKUP(B107,'[2]DHG 2023-24'!$B$2:$K$265,10,FALSE)</f>
        <v>1200</v>
      </c>
      <c r="H107" s="11">
        <f>VLOOKUP(B107,'[2]DHG 2023-24'!$B$2:$AV$265,47,FALSE)</f>
        <v>1516.52</v>
      </c>
      <c r="I107" s="11">
        <f>VLOOKUP(B107,'[2]DHG 2023-24'!$B$2:$AW$265,48,FALSE)</f>
        <v>266.47000000000003</v>
      </c>
      <c r="J107" s="11">
        <f>VLOOKUP(B107,'[2]DHG 2023-24'!$B$2:$CO$265,49,FALSE)</f>
        <v>14</v>
      </c>
      <c r="K107" s="11">
        <f>VLOOKUP(B107,'[2]DHG 2023-24'!$B$2:$AK$265,36,FALSE)</f>
        <v>10</v>
      </c>
      <c r="L107" s="12">
        <f>VLOOKUP(B107,'[2]DHG 2023-24'!$B$2:$AY$265,50,FALSE)</f>
        <v>1796.99</v>
      </c>
      <c r="M107" s="11">
        <f>VLOOKUP(B107,'[2]DHG 2023-24'!$B$2:$CM$265,90,FALSE)</f>
        <v>1493.8</v>
      </c>
      <c r="N107" s="11">
        <f>VLOOKUP(B107,'[2]DHG 2023-24'!$B$2:$CN$265,91,FALSE)</f>
        <v>288.19000000000005</v>
      </c>
      <c r="O107" s="11">
        <f>VLOOKUP(B107,'[2]DHG 2023-24'!$B$2:$CO$265,92,FALSE)</f>
        <v>16</v>
      </c>
      <c r="P107" s="46">
        <f>VLOOKUP(B107,'[2]DHG 2023-24'!$B$2:$CP$265,93,FALSE)</f>
        <v>1797.99</v>
      </c>
      <c r="Q107" s="11">
        <f>VLOOKUP(B107,'[1]DHG 2024-25'!$B$2:$J$265,9,FALSE)</f>
        <v>39</v>
      </c>
      <c r="R107" s="11">
        <f>VLOOKUP(B107,'[1]DHG 2024-25'!$B$2:$K$265,10,FALSE)</f>
        <v>1206</v>
      </c>
      <c r="S107" s="11">
        <f>VLOOKUP(B107,'[1]DHG 2024-25'!$B$2:$AV$265,47,FALSE)</f>
        <v>1500.21</v>
      </c>
      <c r="T107" s="11">
        <f>VLOOKUP(B107,'[1]DHG 2024-25'!$B$2:$AW$265,48,FALSE)</f>
        <v>280.08</v>
      </c>
      <c r="U107" s="11">
        <f>VLOOKUP(B107,'[1]DHG 2024-25'!$B$2:$AX$265,49,FALSE)</f>
        <v>14</v>
      </c>
      <c r="V107" s="11">
        <f>VLOOKUP(B107,'[1]DHG 2024-25'!$B$2:$AL$265,37,FALSE)</f>
        <v>10</v>
      </c>
      <c r="W107" s="50">
        <f>VLOOKUP(B107,'[1]DHG 2024-25'!$B$2:$AY$265,50,FALSE)</f>
        <v>1794.29</v>
      </c>
      <c r="X107" s="39">
        <f t="shared" si="2"/>
        <v>-2.7000000000000455</v>
      </c>
      <c r="Z107" s="41">
        <f t="shared" si="3"/>
        <v>-3.7000000000000455</v>
      </c>
    </row>
    <row r="108" spans="1:26" ht="20.149999999999999" customHeight="1" x14ac:dyDescent="0.4">
      <c r="A108" s="2">
        <v>77</v>
      </c>
      <c r="B108" s="1" t="s">
        <v>116</v>
      </c>
      <c r="C108" s="1" t="s">
        <v>49</v>
      </c>
      <c r="D108" s="24" t="s">
        <v>117</v>
      </c>
      <c r="E108" s="29" t="s">
        <v>118</v>
      </c>
      <c r="F108" s="11">
        <f>VLOOKUP(B108,'[2]DHG 2023-24'!$B$2:$J$265,9,FALSE)</f>
        <v>36</v>
      </c>
      <c r="G108" s="11">
        <f>VLOOKUP(B108,'[2]DHG 2023-24'!$B$2:$K$265,10,FALSE)</f>
        <v>1252</v>
      </c>
      <c r="H108" s="11">
        <f>VLOOKUP(B108,'[2]DHG 2023-24'!$B$2:$AV$265,47,FALSE)</f>
        <v>1309.81</v>
      </c>
      <c r="I108" s="11">
        <f>VLOOKUP(B108,'[2]DHG 2023-24'!$B$2:$AW$265,48,FALSE)</f>
        <v>193.01</v>
      </c>
      <c r="J108" s="11">
        <f>VLOOKUP(B108,'[2]DHG 2023-24'!$B$2:$CO$265,49,FALSE)</f>
        <v>16</v>
      </c>
      <c r="K108" s="11">
        <f>VLOOKUP(B108,'[2]DHG 2023-24'!$B$2:$AK$265,36,FALSE)</f>
        <v>0</v>
      </c>
      <c r="L108" s="12">
        <f>VLOOKUP(B108,'[2]DHG 2023-24'!$B$2:$AY$265,50,FALSE)</f>
        <v>1518.82</v>
      </c>
      <c r="M108" s="11">
        <f>VLOOKUP(B108,'[2]DHG 2023-24'!$B$2:$CM$265,90,FALSE)</f>
        <v>1295.45</v>
      </c>
      <c r="N108" s="11">
        <f>VLOOKUP(B108,'[2]DHG 2023-24'!$B$2:$CN$265,91,FALSE)</f>
        <v>207.87</v>
      </c>
      <c r="O108" s="11">
        <f>VLOOKUP(B108,'[2]DHG 2023-24'!$B$2:$CO$265,92,FALSE)</f>
        <v>17.5</v>
      </c>
      <c r="P108" s="46">
        <f>VLOOKUP(B108,'[2]DHG 2023-24'!$B$2:$CP$265,93,FALSE)</f>
        <v>1520.82</v>
      </c>
      <c r="Q108" s="11">
        <f>VLOOKUP(B108,'[1]DHG 2024-25'!$B$2:$J$265,9,FALSE)</f>
        <v>36</v>
      </c>
      <c r="R108" s="11">
        <f>VLOOKUP(B108,'[1]DHG 2024-25'!$B$2:$K$265,10,FALSE)</f>
        <v>1192</v>
      </c>
      <c r="S108" s="11">
        <f>VLOOKUP(B108,'[1]DHG 2024-25'!$B$2:$AV$265,47,FALSE)</f>
        <v>1304.6400000000001</v>
      </c>
      <c r="T108" s="11">
        <f>VLOOKUP(B108,'[1]DHG 2024-25'!$B$2:$AW$265,48,FALSE)</f>
        <v>196.5</v>
      </c>
      <c r="U108" s="11">
        <f>VLOOKUP(B108,'[1]DHG 2024-25'!$B$2:$AX$265,49,FALSE)</f>
        <v>16</v>
      </c>
      <c r="V108" s="11">
        <f>VLOOKUP(B108,'[1]DHG 2024-25'!$B$2:$AL$265,37,FALSE)</f>
        <v>0</v>
      </c>
      <c r="W108" s="50">
        <f>VLOOKUP(B108,'[1]DHG 2024-25'!$B$2:$AY$265,50,FALSE)</f>
        <v>1517.14</v>
      </c>
      <c r="X108" s="39">
        <f t="shared" si="2"/>
        <v>-1.6799999999998363</v>
      </c>
      <c r="Z108" s="41">
        <f t="shared" si="3"/>
        <v>-3.6799999999998363</v>
      </c>
    </row>
    <row r="109" spans="1:26" ht="20.149999999999999" customHeight="1" x14ac:dyDescent="0.4">
      <c r="A109" s="2">
        <v>93</v>
      </c>
      <c r="B109" s="1" t="s">
        <v>489</v>
      </c>
      <c r="C109" s="1" t="s">
        <v>49</v>
      </c>
      <c r="D109" s="24" t="s">
        <v>492</v>
      </c>
      <c r="E109" s="29" t="s">
        <v>429</v>
      </c>
      <c r="F109" s="11">
        <f>VLOOKUP(B109,'[2]DHG 2023-24'!$B$2:$J$265,9,FALSE)</f>
        <v>7</v>
      </c>
      <c r="G109" s="11">
        <f>VLOOKUP(B109,'[2]DHG 2023-24'!$B$2:$K$265,10,FALSE)</f>
        <v>168</v>
      </c>
      <c r="H109" s="11">
        <f>VLOOKUP(B109,'[2]DHG 2023-24'!$B$2:$AV$265,47,FALSE)</f>
        <v>266.16999999999996</v>
      </c>
      <c r="I109" s="11">
        <f>VLOOKUP(B109,'[2]DHG 2023-24'!$B$2:$AW$265,48,FALSE)</f>
        <v>38.840000000000003</v>
      </c>
      <c r="J109" s="11">
        <f>VLOOKUP(B109,'[2]DHG 2023-24'!$B$2:$CO$265,49,FALSE)</f>
        <v>6</v>
      </c>
      <c r="K109" s="11">
        <f>VLOOKUP(B109,'[2]DHG 2023-24'!$B$2:$AK$265,36,FALSE)</f>
        <v>5</v>
      </c>
      <c r="L109" s="12">
        <f>VLOOKUP(B109,'[2]DHG 2023-24'!$B$2:$AY$265,50,FALSE)</f>
        <v>311.01</v>
      </c>
      <c r="M109" s="11">
        <f>VLOOKUP(B109,'[2]DHG 2023-24'!$B$2:$CM$265,90,FALSE)</f>
        <v>283.64999999999998</v>
      </c>
      <c r="N109" s="11">
        <f>VLOOKUP(B109,'[2]DHG 2023-24'!$B$2:$CN$265,91,FALSE)</f>
        <v>64.36</v>
      </c>
      <c r="O109" s="11">
        <f>VLOOKUP(B109,'[2]DHG 2023-24'!$B$2:$CO$265,92,FALSE)</f>
        <v>6.5</v>
      </c>
      <c r="P109" s="46">
        <f>VLOOKUP(B109,'[2]DHG 2023-24'!$B$2:$CP$265,93,FALSE)</f>
        <v>354.51</v>
      </c>
      <c r="Q109" s="11">
        <f>VLOOKUP(B109,'[1]DHG 2024-25'!$B$2:$J$265,9,FALSE)</f>
        <v>8</v>
      </c>
      <c r="R109" s="11">
        <f>VLOOKUP(B109,'[1]DHG 2024-25'!$B$2:$K$265,10,FALSE)</f>
        <v>192</v>
      </c>
      <c r="S109" s="11">
        <f>VLOOKUP(B109,'[1]DHG 2024-25'!$B$2:$AV$265,47,FALSE)</f>
        <v>290.63</v>
      </c>
      <c r="T109" s="11">
        <f>VLOOKUP(B109,'[1]DHG 2024-25'!$B$2:$AW$265,48,FALSE)</f>
        <v>54.23</v>
      </c>
      <c r="U109" s="11">
        <f>VLOOKUP(B109,'[1]DHG 2024-25'!$B$2:$AX$265,49,FALSE)</f>
        <v>6</v>
      </c>
      <c r="V109" s="11">
        <f>VLOOKUP(B109,'[1]DHG 2024-25'!$B$2:$AL$265,37,FALSE)</f>
        <v>5</v>
      </c>
      <c r="W109" s="50">
        <f>VLOOKUP(B109,'[1]DHG 2024-25'!$B$2:$AY$265,50,FALSE)</f>
        <v>350.86</v>
      </c>
      <c r="X109" s="39">
        <f t="shared" si="2"/>
        <v>39.850000000000023</v>
      </c>
      <c r="Z109" s="41">
        <f t="shared" si="3"/>
        <v>-3.6499999999999773</v>
      </c>
    </row>
    <row r="110" spans="1:26" ht="20.149999999999999" customHeight="1" x14ac:dyDescent="0.4">
      <c r="A110" s="2">
        <v>77</v>
      </c>
      <c r="B110" s="1" t="s">
        <v>184</v>
      </c>
      <c r="C110" s="1" t="s">
        <v>49</v>
      </c>
      <c r="D110" s="24" t="s">
        <v>185</v>
      </c>
      <c r="E110" s="29" t="s">
        <v>186</v>
      </c>
      <c r="F110" s="11">
        <f>VLOOKUP(B110,'[2]DHG 2023-24'!$B$2:$J$265,9,FALSE)</f>
        <v>24</v>
      </c>
      <c r="G110" s="11">
        <f>VLOOKUP(B110,'[2]DHG 2023-24'!$B$2:$K$265,10,FALSE)</f>
        <v>775</v>
      </c>
      <c r="H110" s="11">
        <f>VLOOKUP(B110,'[2]DHG 2023-24'!$B$2:$AV$265,47,FALSE)</f>
        <v>894.62999999999988</v>
      </c>
      <c r="I110" s="11">
        <f>VLOOKUP(B110,'[2]DHG 2023-24'!$B$2:$AW$265,48,FALSE)</f>
        <v>165.7</v>
      </c>
      <c r="J110" s="11">
        <f>VLOOKUP(B110,'[2]DHG 2023-24'!$B$2:$CO$265,49,FALSE)</f>
        <v>12</v>
      </c>
      <c r="K110" s="11">
        <f>VLOOKUP(B110,'[2]DHG 2023-24'!$B$2:$AK$265,36,FALSE)</f>
        <v>0</v>
      </c>
      <c r="L110" s="12">
        <f>VLOOKUP(B110,'[2]DHG 2023-24'!$B$2:$AY$265,50,FALSE)</f>
        <v>1072.33</v>
      </c>
      <c r="M110" s="11">
        <f>VLOOKUP(B110,'[2]DHG 2023-24'!$B$2:$CM$265,90,FALSE)</f>
        <v>892.57999999999993</v>
      </c>
      <c r="N110" s="11">
        <f>VLOOKUP(B110,'[2]DHG 2023-24'!$B$2:$CN$265,91,FALSE)</f>
        <v>184.5</v>
      </c>
      <c r="O110" s="11">
        <f>VLOOKUP(B110,'[2]DHG 2023-24'!$B$2:$CO$265,92,FALSE)</f>
        <v>12.5</v>
      </c>
      <c r="P110" s="46">
        <f>VLOOKUP(B110,'[2]DHG 2023-24'!$B$2:$CP$265,93,FALSE)</f>
        <v>1089.58</v>
      </c>
      <c r="Q110" s="11">
        <f>VLOOKUP(B110,'[1]DHG 2024-25'!$B$2:$J$265,9,FALSE)</f>
        <v>24</v>
      </c>
      <c r="R110" s="11">
        <f>VLOOKUP(B110,'[1]DHG 2024-25'!$B$2:$K$265,10,FALSE)</f>
        <v>776</v>
      </c>
      <c r="S110" s="11">
        <f>VLOOKUP(B110,'[1]DHG 2024-25'!$B$2:$AV$265,47,FALSE)</f>
        <v>914.82999999999993</v>
      </c>
      <c r="T110" s="11">
        <f>VLOOKUP(B110,'[1]DHG 2024-25'!$B$2:$AW$265,48,FALSE)</f>
        <v>159.21</v>
      </c>
      <c r="U110" s="11">
        <f>VLOOKUP(B110,'[1]DHG 2024-25'!$B$2:$AX$265,49,FALSE)</f>
        <v>12</v>
      </c>
      <c r="V110" s="11">
        <f>VLOOKUP(B110,'[1]DHG 2024-25'!$B$2:$AL$265,37,FALSE)</f>
        <v>0</v>
      </c>
      <c r="W110" s="50">
        <f>VLOOKUP(B110,'[1]DHG 2024-25'!$B$2:$AY$265,50,FALSE)</f>
        <v>1086.04</v>
      </c>
      <c r="X110" s="39">
        <f t="shared" si="2"/>
        <v>13.710000000000036</v>
      </c>
      <c r="Z110" s="41">
        <f t="shared" si="3"/>
        <v>-3.5399999999999636</v>
      </c>
    </row>
    <row r="111" spans="1:26" ht="20.149999999999999" customHeight="1" x14ac:dyDescent="0.4">
      <c r="A111" s="2">
        <v>77</v>
      </c>
      <c r="B111" s="1" t="s">
        <v>104</v>
      </c>
      <c r="C111" s="1" t="s">
        <v>59</v>
      </c>
      <c r="D111" s="24" t="s">
        <v>105</v>
      </c>
      <c r="E111" s="29" t="s">
        <v>88</v>
      </c>
      <c r="F111" s="11">
        <f>VLOOKUP(B111,'[2]DHG 2023-24'!$B$2:$J$265,9,FALSE)</f>
        <v>3</v>
      </c>
      <c r="G111" s="11">
        <f>VLOOKUP(B111,'[2]DHG 2023-24'!$B$2:$K$265,10,FALSE)</f>
        <v>62</v>
      </c>
      <c r="H111" s="11">
        <f>VLOOKUP(B111,'[2]DHG 2023-24'!$B$2:$AV$265,47,FALSE)</f>
        <v>97.59</v>
      </c>
      <c r="I111" s="11">
        <f>VLOOKUP(B111,'[2]DHG 2023-24'!$B$2:$AW$265,48,FALSE)</f>
        <v>23.03</v>
      </c>
      <c r="J111" s="11">
        <f>VLOOKUP(B111,'[2]DHG 2023-24'!$B$2:$CO$265,49,FALSE)</f>
        <v>0</v>
      </c>
      <c r="K111" s="11">
        <f>VLOOKUP(B111,'[2]DHG 2023-24'!$B$2:$AK$265,36,FALSE)</f>
        <v>0</v>
      </c>
      <c r="L111" s="12">
        <f>VLOOKUP(B111,'[2]DHG 2023-24'!$B$2:$AY$265,50,FALSE)</f>
        <v>120.62</v>
      </c>
      <c r="M111" s="11">
        <f>VLOOKUP(B111,'[2]DHG 2023-24'!$B$2:$CM$265,90,FALSE)</f>
        <v>97</v>
      </c>
      <c r="N111" s="11">
        <f>VLOOKUP(B111,'[2]DHG 2023-24'!$B$2:$CN$265,91,FALSE)</f>
        <v>26.75</v>
      </c>
      <c r="O111" s="11">
        <f>VLOOKUP(B111,'[2]DHG 2023-24'!$B$2:$CO$265,92,FALSE)</f>
        <v>0</v>
      </c>
      <c r="P111" s="46">
        <f>VLOOKUP(B111,'[2]DHG 2023-24'!$B$2:$CP$265,93,FALSE)</f>
        <v>123.75</v>
      </c>
      <c r="Q111" s="11">
        <f>VLOOKUP(B111,'[1]DHG 2024-25'!$B$2:$J$265,9,FALSE)</f>
        <v>3</v>
      </c>
      <c r="R111" s="11">
        <f>VLOOKUP(B111,'[1]DHG 2024-25'!$B$2:$K$265,10,FALSE)</f>
        <v>60</v>
      </c>
      <c r="S111" s="11">
        <f>VLOOKUP(B111,'[1]DHG 2024-25'!$B$2:$AV$265,47,FALSE)</f>
        <v>98.54</v>
      </c>
      <c r="T111" s="11">
        <f>VLOOKUP(B111,'[1]DHG 2024-25'!$B$2:$AW$265,48,FALSE)</f>
        <v>21.77</v>
      </c>
      <c r="U111" s="11">
        <f>VLOOKUP(B111,'[1]DHG 2024-25'!$B$2:$AX$265,49,FALSE)</f>
        <v>0</v>
      </c>
      <c r="V111" s="11">
        <f>VLOOKUP(B111,'[1]DHG 2024-25'!$B$2:$AL$265,37,FALSE)</f>
        <v>0</v>
      </c>
      <c r="W111" s="50">
        <f>VLOOKUP(B111,'[1]DHG 2024-25'!$B$2:$AY$265,50,FALSE)</f>
        <v>120.31</v>
      </c>
      <c r="X111" s="39">
        <f t="shared" si="2"/>
        <v>-0.31000000000000227</v>
      </c>
      <c r="Z111" s="41">
        <f t="shared" si="3"/>
        <v>-3.4399999999999977</v>
      </c>
    </row>
    <row r="112" spans="1:26" ht="20.149999999999999" customHeight="1" x14ac:dyDescent="0.4">
      <c r="A112" s="2">
        <v>93</v>
      </c>
      <c r="B112" s="1" t="s">
        <v>503</v>
      </c>
      <c r="C112" s="1" t="s">
        <v>27</v>
      </c>
      <c r="D112" s="24" t="s">
        <v>504</v>
      </c>
      <c r="E112" s="29" t="s">
        <v>505</v>
      </c>
      <c r="F112" s="11">
        <f>VLOOKUP(B112,'[2]DHG 2023-24'!$B$2:$J$265,9,FALSE)</f>
        <v>23</v>
      </c>
      <c r="G112" s="11">
        <f>VLOOKUP(B112,'[2]DHG 2023-24'!$B$2:$K$265,10,FALSE)</f>
        <v>426</v>
      </c>
      <c r="H112" s="11">
        <f>VLOOKUP(B112,'[2]DHG 2023-24'!$B$2:$AV$265,47,FALSE)</f>
        <v>888.65000000000009</v>
      </c>
      <c r="I112" s="11">
        <f>VLOOKUP(B112,'[2]DHG 2023-24'!$B$2:$AW$265,48,FALSE)</f>
        <v>110.29</v>
      </c>
      <c r="J112" s="11">
        <f>VLOOKUP(B112,'[2]DHG 2023-24'!$B$2:$CO$265,49,FALSE)</f>
        <v>6.5</v>
      </c>
      <c r="K112" s="11">
        <f>VLOOKUP(B112,'[2]DHG 2023-24'!$B$2:$AK$265,36,FALSE)</f>
        <v>0</v>
      </c>
      <c r="L112" s="12">
        <f>VLOOKUP(B112,'[2]DHG 2023-24'!$B$2:$AY$265,50,FALSE)</f>
        <v>1005.44</v>
      </c>
      <c r="M112" s="11">
        <f>VLOOKUP(B112,'[2]DHG 2023-24'!$B$2:$CM$265,90,FALSE)</f>
        <v>869.50000000000011</v>
      </c>
      <c r="N112" s="11">
        <f>VLOOKUP(B112,'[2]DHG 2023-24'!$B$2:$CN$265,91,FALSE)</f>
        <v>141.24</v>
      </c>
      <c r="O112" s="11">
        <f>VLOOKUP(B112,'[2]DHG 2023-24'!$B$2:$CO$265,92,FALSE)</f>
        <v>6.5</v>
      </c>
      <c r="P112" s="46">
        <f>VLOOKUP(B112,'[2]DHG 2023-24'!$B$2:$CP$265,93,FALSE)</f>
        <v>1017.24</v>
      </c>
      <c r="Q112" s="11">
        <f>VLOOKUP(B112,'[1]DHG 2024-25'!$B$2:$J$265,9,FALSE)</f>
        <v>23</v>
      </c>
      <c r="R112" s="11">
        <f>VLOOKUP(B112,'[1]DHG 2024-25'!$B$2:$K$265,10,FALSE)</f>
        <v>426</v>
      </c>
      <c r="S112" s="11">
        <f>VLOOKUP(B112,'[1]DHG 2024-25'!$B$2:$AV$265,47,FALSE)</f>
        <v>896.28</v>
      </c>
      <c r="T112" s="11">
        <f>VLOOKUP(B112,'[1]DHG 2024-25'!$B$2:$AW$265,48,FALSE)</f>
        <v>111.18</v>
      </c>
      <c r="U112" s="11">
        <f>VLOOKUP(B112,'[1]DHG 2024-25'!$B$2:$AX$265,49,FALSE)</f>
        <v>6.5</v>
      </c>
      <c r="V112" s="11">
        <f>VLOOKUP(B112,'[1]DHG 2024-25'!$B$2:$AL$265,37,FALSE)</f>
        <v>0</v>
      </c>
      <c r="W112" s="50">
        <f>VLOOKUP(B112,'[1]DHG 2024-25'!$B$2:$AY$265,50,FALSE)</f>
        <v>1013.96</v>
      </c>
      <c r="X112" s="39">
        <f t="shared" si="2"/>
        <v>8.5199999999999818</v>
      </c>
      <c r="Z112" s="41">
        <f t="shared" si="3"/>
        <v>-3.2799999999999727</v>
      </c>
    </row>
    <row r="113" spans="1:26" ht="20.149999999999999" customHeight="1" x14ac:dyDescent="0.4">
      <c r="A113" s="21">
        <v>94</v>
      </c>
      <c r="B113" s="1" t="s">
        <v>362</v>
      </c>
      <c r="C113" s="1" t="s">
        <v>218</v>
      </c>
      <c r="D113" s="24" t="s">
        <v>363</v>
      </c>
      <c r="E113" s="29" t="s">
        <v>364</v>
      </c>
      <c r="F113" s="11">
        <f>VLOOKUP(B113,'[2]DHG 2023-24'!$B$2:$J$265,9,FALSE)</f>
        <v>11</v>
      </c>
      <c r="G113" s="11">
        <f>VLOOKUP(B113,'[2]DHG 2023-24'!$B$2:$K$265,10,FALSE)</f>
        <v>159</v>
      </c>
      <c r="H113" s="11">
        <f>VLOOKUP(B113,'[2]DHG 2023-24'!$B$2:$AV$265,47,FALSE)</f>
        <v>378.23</v>
      </c>
      <c r="I113" s="11">
        <f>VLOOKUP(B113,'[2]DHG 2023-24'!$B$2:$AW$265,48,FALSE)</f>
        <v>26.02</v>
      </c>
      <c r="J113" s="11">
        <f>VLOOKUP(B113,'[2]DHG 2023-24'!$B$2:$CO$265,49,FALSE)</f>
        <v>6</v>
      </c>
      <c r="K113" s="11">
        <f>VLOOKUP(B113,'[2]DHG 2023-24'!$B$2:$AK$265,36,FALSE)</f>
        <v>0</v>
      </c>
      <c r="L113" s="12">
        <f>VLOOKUP(B113,'[2]DHG 2023-24'!$B$2:$AY$265,50,FALSE)</f>
        <v>410.25</v>
      </c>
      <c r="M113" s="11">
        <f>VLOOKUP(B113,'[2]DHG 2023-24'!$B$2:$CM$265,90,FALSE)</f>
        <v>372</v>
      </c>
      <c r="N113" s="11">
        <f>VLOOKUP(B113,'[2]DHG 2023-24'!$B$2:$CN$265,91,FALSE)</f>
        <v>38.25</v>
      </c>
      <c r="O113" s="11">
        <f>VLOOKUP(B113,'[2]DHG 2023-24'!$B$2:$CO$265,92,FALSE)</f>
        <v>3</v>
      </c>
      <c r="P113" s="46">
        <f>VLOOKUP(B113,'[2]DHG 2023-24'!$B$2:$CP$265,93,FALSE)</f>
        <v>413.25</v>
      </c>
      <c r="Q113" s="11">
        <f>VLOOKUP(B113,'[1]DHG 2024-25'!$B$2:$J$265,9,FALSE)</f>
        <v>11</v>
      </c>
      <c r="R113" s="11">
        <f>VLOOKUP(B113,'[1]DHG 2024-25'!$B$2:$K$265,10,FALSE)</f>
        <v>159</v>
      </c>
      <c r="S113" s="11">
        <f>VLOOKUP(B113,'[1]DHG 2024-25'!$B$2:$AV$265,47,FALSE)</f>
        <v>374.24</v>
      </c>
      <c r="T113" s="11">
        <f>VLOOKUP(B113,'[1]DHG 2024-25'!$B$2:$AW$265,48,FALSE)</f>
        <v>30.01</v>
      </c>
      <c r="U113" s="11">
        <f>VLOOKUP(B113,'[1]DHG 2024-25'!$B$2:$AX$265,49,FALSE)</f>
        <v>6</v>
      </c>
      <c r="V113" s="11">
        <f>VLOOKUP(B113,'[1]DHG 2024-25'!$B$2:$AL$265,37,FALSE)</f>
        <v>0</v>
      </c>
      <c r="W113" s="50">
        <f>VLOOKUP(B113,'[1]DHG 2024-25'!$B$2:$AY$265,50,FALSE)</f>
        <v>410.25</v>
      </c>
      <c r="X113" s="39">
        <f t="shared" si="2"/>
        <v>0</v>
      </c>
      <c r="Z113" s="41">
        <f t="shared" si="3"/>
        <v>-3</v>
      </c>
    </row>
    <row r="114" spans="1:26" ht="20.149999999999999" customHeight="1" x14ac:dyDescent="0.4">
      <c r="A114" s="2">
        <v>93</v>
      </c>
      <c r="B114" s="1" t="s">
        <v>529</v>
      </c>
      <c r="C114" s="1" t="s">
        <v>49</v>
      </c>
      <c r="D114" s="24" t="s">
        <v>530</v>
      </c>
      <c r="E114" s="29" t="s">
        <v>531</v>
      </c>
      <c r="F114" s="11">
        <f>VLOOKUP(B114,'[2]DHG 2023-24'!$B$2:$J$265,9,FALSE)</f>
        <v>27</v>
      </c>
      <c r="G114" s="11">
        <f>VLOOKUP(B114,'[2]DHG 2023-24'!$B$2:$K$265,10,FALSE)</f>
        <v>830</v>
      </c>
      <c r="H114" s="11">
        <f>VLOOKUP(B114,'[2]DHG 2023-24'!$B$2:$AV$265,47,FALSE)</f>
        <v>1066.06</v>
      </c>
      <c r="I114" s="11">
        <f>VLOOKUP(B114,'[2]DHG 2023-24'!$B$2:$AW$265,48,FALSE)</f>
        <v>128.46</v>
      </c>
      <c r="J114" s="11">
        <f>VLOOKUP(B114,'[2]DHG 2023-24'!$B$2:$CO$265,49,FALSE)</f>
        <v>21</v>
      </c>
      <c r="K114" s="11">
        <f>VLOOKUP(B114,'[2]DHG 2023-24'!$B$2:$AK$265,36,FALSE)</f>
        <v>23</v>
      </c>
      <c r="L114" s="12">
        <f>VLOOKUP(B114,'[2]DHG 2023-24'!$B$2:$AY$265,50,FALSE)</f>
        <v>1215.52</v>
      </c>
      <c r="M114" s="11">
        <f>VLOOKUP(B114,'[2]DHG 2023-24'!$B$2:$CM$265,90,FALSE)</f>
        <v>1096.1499999999999</v>
      </c>
      <c r="N114" s="11">
        <f>VLOOKUP(B114,'[2]DHG 2023-24'!$B$2:$CN$265,91,FALSE)</f>
        <v>134.37</v>
      </c>
      <c r="O114" s="11">
        <f>VLOOKUP(B114,'[2]DHG 2023-24'!$B$2:$CO$265,92,FALSE)</f>
        <v>22</v>
      </c>
      <c r="P114" s="46">
        <f>VLOOKUP(B114,'[2]DHG 2023-24'!$B$2:$CP$265,93,FALSE)</f>
        <v>1252.52</v>
      </c>
      <c r="Q114" s="11">
        <f>VLOOKUP(B114,'[1]DHG 2024-25'!$B$2:$J$265,9,FALSE)</f>
        <v>28</v>
      </c>
      <c r="R114" s="11">
        <f>VLOOKUP(B114,'[1]DHG 2024-25'!$B$2:$K$265,10,FALSE)</f>
        <v>824</v>
      </c>
      <c r="S114" s="11">
        <f>VLOOKUP(B114,'[1]DHG 2024-25'!$B$2:$AV$265,47,FALSE)</f>
        <v>1086.95</v>
      </c>
      <c r="T114" s="11">
        <f>VLOOKUP(B114,'[1]DHG 2024-25'!$B$2:$AW$265,48,FALSE)</f>
        <v>141.81</v>
      </c>
      <c r="U114" s="11">
        <f>VLOOKUP(B114,'[1]DHG 2024-25'!$B$2:$AX$265,49,FALSE)</f>
        <v>21</v>
      </c>
      <c r="V114" s="11">
        <f>VLOOKUP(B114,'[1]DHG 2024-25'!$B$2:$AL$265,37,FALSE)</f>
        <v>23</v>
      </c>
      <c r="W114" s="50">
        <f>VLOOKUP(B114,'[1]DHG 2024-25'!$B$2:$AY$265,50,FALSE)</f>
        <v>1249.76</v>
      </c>
      <c r="X114" s="39">
        <f t="shared" si="2"/>
        <v>34.240000000000009</v>
      </c>
      <c r="Z114" s="41">
        <f t="shared" si="3"/>
        <v>-2.7599999999999909</v>
      </c>
    </row>
    <row r="115" spans="1:26" ht="20.149999999999999" customHeight="1" x14ac:dyDescent="0.4">
      <c r="A115" s="2">
        <v>93</v>
      </c>
      <c r="B115" s="1" t="s">
        <v>472</v>
      </c>
      <c r="C115" s="1" t="s">
        <v>27</v>
      </c>
      <c r="D115" s="24" t="s">
        <v>473</v>
      </c>
      <c r="E115" s="29" t="s">
        <v>471</v>
      </c>
      <c r="F115" s="11">
        <f>VLOOKUP(B115,'[2]DHG 2023-24'!$B$2:$J$265,9,FALSE)</f>
        <v>11</v>
      </c>
      <c r="G115" s="11">
        <f>VLOOKUP(B115,'[2]DHG 2023-24'!$B$2:$K$265,10,FALSE)</f>
        <v>234</v>
      </c>
      <c r="H115" s="11">
        <f>VLOOKUP(B115,'[2]DHG 2023-24'!$B$2:$AV$265,47,FALSE)</f>
        <v>424.98</v>
      </c>
      <c r="I115" s="11">
        <f>VLOOKUP(B115,'[2]DHG 2023-24'!$B$2:$AW$265,48,FALSE)</f>
        <v>61.72</v>
      </c>
      <c r="J115" s="11">
        <f>VLOOKUP(B115,'[2]DHG 2023-24'!$B$2:$CO$265,49,FALSE)</f>
        <v>2</v>
      </c>
      <c r="K115" s="11">
        <f>VLOOKUP(B115,'[2]DHG 2023-24'!$B$2:$AK$265,36,FALSE)</f>
        <v>0</v>
      </c>
      <c r="L115" s="12">
        <f>VLOOKUP(B115,'[2]DHG 2023-24'!$B$2:$AY$265,50,FALSE)</f>
        <v>488.70000000000005</v>
      </c>
      <c r="M115" s="11">
        <f>VLOOKUP(B115,'[2]DHG 2023-24'!$B$2:$CM$265,90,FALSE)</f>
        <v>426.5</v>
      </c>
      <c r="N115" s="11">
        <f>VLOOKUP(B115,'[2]DHG 2023-24'!$B$2:$CN$265,91,FALSE)</f>
        <v>72.349999999999994</v>
      </c>
      <c r="O115" s="11">
        <f>VLOOKUP(B115,'[2]DHG 2023-24'!$B$2:$CO$265,92,FALSE)</f>
        <v>6</v>
      </c>
      <c r="P115" s="46">
        <f>VLOOKUP(B115,'[2]DHG 2023-24'!$B$2:$CP$265,93,FALSE)</f>
        <v>504.85</v>
      </c>
      <c r="Q115" s="11">
        <f>VLOOKUP(B115,'[1]DHG 2024-25'!$B$2:$J$265,9,FALSE)</f>
        <v>11</v>
      </c>
      <c r="R115" s="11">
        <f>VLOOKUP(B115,'[1]DHG 2024-25'!$B$2:$K$265,10,FALSE)</f>
        <v>249</v>
      </c>
      <c r="S115" s="11">
        <f>VLOOKUP(B115,'[1]DHG 2024-25'!$B$2:$AV$265,47,FALSE)</f>
        <v>444.96000000000004</v>
      </c>
      <c r="T115" s="11">
        <f>VLOOKUP(B115,'[1]DHG 2024-25'!$B$2:$AW$265,48,FALSE)</f>
        <v>55.32</v>
      </c>
      <c r="U115" s="11">
        <f>VLOOKUP(B115,'[1]DHG 2024-25'!$B$2:$AX$265,49,FALSE)</f>
        <v>2</v>
      </c>
      <c r="V115" s="11">
        <f>VLOOKUP(B115,'[1]DHG 2024-25'!$B$2:$AL$265,37,FALSE)</f>
        <v>0</v>
      </c>
      <c r="W115" s="50">
        <f>VLOOKUP(B115,'[1]DHG 2024-25'!$B$2:$AY$265,50,FALSE)</f>
        <v>502.28000000000003</v>
      </c>
      <c r="X115" s="39">
        <f t="shared" si="2"/>
        <v>13.579999999999984</v>
      </c>
      <c r="Z115" s="41">
        <f t="shared" si="3"/>
        <v>-2.5699999999999932</v>
      </c>
    </row>
    <row r="116" spans="1:26" ht="20.149999999999999" customHeight="1" x14ac:dyDescent="0.4">
      <c r="A116" s="21">
        <v>94</v>
      </c>
      <c r="B116" s="1" t="s">
        <v>304</v>
      </c>
      <c r="C116" s="1" t="s">
        <v>23</v>
      </c>
      <c r="D116" s="24" t="s">
        <v>307</v>
      </c>
      <c r="E116" s="29" t="s">
        <v>240</v>
      </c>
      <c r="F116" s="11">
        <f>VLOOKUP(B116,'[2]DHG 2023-24'!$B$2:$J$265,9,FALSE)</f>
        <v>12</v>
      </c>
      <c r="G116" s="11">
        <f>VLOOKUP(B116,'[2]DHG 2023-24'!$B$2:$K$265,10,FALSE)</f>
        <v>280</v>
      </c>
      <c r="H116" s="11">
        <f>VLOOKUP(B116,'[2]DHG 2023-24'!$B$2:$AV$265,47,FALSE)</f>
        <v>453.81</v>
      </c>
      <c r="I116" s="11">
        <f>VLOOKUP(B116,'[2]DHG 2023-24'!$B$2:$AW$265,48,FALSE)</f>
        <v>76.790000000000006</v>
      </c>
      <c r="J116" s="11">
        <f>VLOOKUP(B116,'[2]DHG 2023-24'!$B$2:$CO$265,49,FALSE)</f>
        <v>9.5</v>
      </c>
      <c r="K116" s="11">
        <f>VLOOKUP(B116,'[2]DHG 2023-24'!$B$2:$AK$265,36,FALSE)</f>
        <v>9</v>
      </c>
      <c r="L116" s="12">
        <f>VLOOKUP(B116,'[2]DHG 2023-24'!$B$2:$AY$265,50,FALSE)</f>
        <v>540.1</v>
      </c>
      <c r="M116" s="11">
        <f>VLOOKUP(B116,'[2]DHG 2023-24'!$B$2:$CM$265,90,FALSE)</f>
        <v>450.1</v>
      </c>
      <c r="N116" s="11">
        <f>VLOOKUP(B116,'[2]DHG 2023-24'!$B$2:$CN$265,91,FALSE)</f>
        <v>82.5</v>
      </c>
      <c r="O116" s="11">
        <f>VLOOKUP(B116,'[2]DHG 2023-24'!$B$2:$CO$265,92,FALSE)</f>
        <v>4.5</v>
      </c>
      <c r="P116" s="46">
        <f>VLOOKUP(B116,'[2]DHG 2023-24'!$B$2:$CP$265,93,FALSE)</f>
        <v>537.1</v>
      </c>
      <c r="Q116" s="11">
        <f>VLOOKUP(B116,'[1]DHG 2024-25'!$B$2:$J$265,9,FALSE)</f>
        <v>12</v>
      </c>
      <c r="R116" s="11">
        <f>VLOOKUP(B116,'[1]DHG 2024-25'!$B$2:$K$265,10,FALSE)</f>
        <v>280</v>
      </c>
      <c r="S116" s="11">
        <f>VLOOKUP(B116,'[1]DHG 2024-25'!$B$2:$AV$265,47,FALSE)</f>
        <v>451.04</v>
      </c>
      <c r="T116" s="11">
        <f>VLOOKUP(B116,'[1]DHG 2024-25'!$B$2:$AW$265,48,FALSE)</f>
        <v>74.209999999999994</v>
      </c>
      <c r="U116" s="11">
        <f>VLOOKUP(B116,'[1]DHG 2024-25'!$B$2:$AX$265,49,FALSE)</f>
        <v>9.5</v>
      </c>
      <c r="V116" s="11">
        <f>VLOOKUP(B116,'[1]DHG 2024-25'!$B$2:$AL$265,37,FALSE)</f>
        <v>9</v>
      </c>
      <c r="W116" s="50">
        <f>VLOOKUP(B116,'[1]DHG 2024-25'!$B$2:$AY$265,50,FALSE)</f>
        <v>534.75</v>
      </c>
      <c r="X116" s="39">
        <f t="shared" si="2"/>
        <v>-5.3500000000000227</v>
      </c>
      <c r="Z116" s="41">
        <f t="shared" si="3"/>
        <v>-2.3500000000000227</v>
      </c>
    </row>
    <row r="117" spans="1:26" ht="20.149999999999999" customHeight="1" x14ac:dyDescent="0.4">
      <c r="A117" s="2">
        <v>93</v>
      </c>
      <c r="B117" s="1" t="s">
        <v>487</v>
      </c>
      <c r="C117" s="1" t="s">
        <v>49</v>
      </c>
      <c r="D117" s="24" t="s">
        <v>95</v>
      </c>
      <c r="E117" s="29" t="s">
        <v>421</v>
      </c>
      <c r="F117" s="11">
        <f>VLOOKUP(B117,'[2]DHG 2023-24'!$B$2:$J$265,9,FALSE)</f>
        <v>5</v>
      </c>
      <c r="G117" s="11">
        <f>VLOOKUP(B117,'[2]DHG 2023-24'!$B$2:$K$265,10,FALSE)</f>
        <v>132</v>
      </c>
      <c r="H117" s="11">
        <f>VLOOKUP(B117,'[2]DHG 2023-24'!$B$2:$AV$265,47,FALSE)</f>
        <v>204.48</v>
      </c>
      <c r="I117" s="11">
        <f>VLOOKUP(B117,'[2]DHG 2023-24'!$B$2:$AW$265,48,FALSE)</f>
        <v>14.33</v>
      </c>
      <c r="J117" s="11">
        <f>VLOOKUP(B117,'[2]DHG 2023-24'!$B$2:$CO$265,49,FALSE)</f>
        <v>5</v>
      </c>
      <c r="K117" s="11">
        <f>VLOOKUP(B117,'[2]DHG 2023-24'!$B$2:$AK$265,36,FALSE)</f>
        <v>6</v>
      </c>
      <c r="L117" s="12">
        <f>VLOOKUP(B117,'[2]DHG 2023-24'!$B$2:$AY$265,50,FALSE)</f>
        <v>223.81</v>
      </c>
      <c r="M117" s="11">
        <f>VLOOKUP(B117,'[2]DHG 2023-24'!$B$2:$CM$265,90,FALSE)</f>
        <v>203.78</v>
      </c>
      <c r="N117" s="11">
        <f>VLOOKUP(B117,'[2]DHG 2023-24'!$B$2:$CN$265,91,FALSE)</f>
        <v>16.03</v>
      </c>
      <c r="O117" s="11">
        <f>VLOOKUP(B117,'[2]DHG 2023-24'!$B$2:$CO$265,92,FALSE)</f>
        <v>5</v>
      </c>
      <c r="P117" s="46">
        <f>VLOOKUP(B117,'[2]DHG 2023-24'!$B$2:$CP$265,93,FALSE)</f>
        <v>224.81</v>
      </c>
      <c r="Q117" s="11">
        <f>VLOOKUP(B117,'[1]DHG 2024-25'!$B$2:$J$265,9,FALSE)</f>
        <v>5</v>
      </c>
      <c r="R117" s="11">
        <f>VLOOKUP(B117,'[1]DHG 2024-25'!$B$2:$K$265,10,FALSE)</f>
        <v>132</v>
      </c>
      <c r="S117" s="11">
        <f>VLOOKUP(B117,'[1]DHG 2024-25'!$B$2:$AV$265,47,FALSE)</f>
        <v>202.25</v>
      </c>
      <c r="T117" s="11">
        <f>VLOOKUP(B117,'[1]DHG 2024-25'!$B$2:$AW$265,48,FALSE)</f>
        <v>15.38</v>
      </c>
      <c r="U117" s="11">
        <f>VLOOKUP(B117,'[1]DHG 2024-25'!$B$2:$AX$265,49,FALSE)</f>
        <v>5</v>
      </c>
      <c r="V117" s="11">
        <f>VLOOKUP(B117,'[1]DHG 2024-25'!$B$2:$AL$265,37,FALSE)</f>
        <v>6</v>
      </c>
      <c r="W117" s="50">
        <f>VLOOKUP(B117,'[1]DHG 2024-25'!$B$2:$AY$265,50,FALSE)</f>
        <v>222.63</v>
      </c>
      <c r="X117" s="39">
        <f t="shared" si="2"/>
        <v>-1.1800000000000068</v>
      </c>
      <c r="Z117" s="41">
        <f t="shared" si="3"/>
        <v>-2.1800000000000068</v>
      </c>
    </row>
    <row r="118" spans="1:26" ht="20.149999999999999" customHeight="1" x14ac:dyDescent="0.4">
      <c r="A118" s="2">
        <v>93</v>
      </c>
      <c r="B118" s="1" t="s">
        <v>430</v>
      </c>
      <c r="C118" s="1" t="s">
        <v>49</v>
      </c>
      <c r="D118" s="24" t="s">
        <v>431</v>
      </c>
      <c r="E118" s="29" t="s">
        <v>432</v>
      </c>
      <c r="F118" s="11">
        <f>VLOOKUP(B118,'[2]DHG 2023-24'!$B$2:$J$265,9,FALSE)</f>
        <v>46</v>
      </c>
      <c r="G118" s="11">
        <f>VLOOKUP(B118,'[2]DHG 2023-24'!$B$2:$K$265,10,FALSE)</f>
        <v>1453</v>
      </c>
      <c r="H118" s="11">
        <f>VLOOKUP(B118,'[2]DHG 2023-24'!$B$2:$AV$265,47,FALSE)</f>
        <v>1610.4499999999998</v>
      </c>
      <c r="I118" s="11">
        <f>VLOOKUP(B118,'[2]DHG 2023-24'!$B$2:$AW$265,48,FALSE)</f>
        <v>230.17</v>
      </c>
      <c r="J118" s="11">
        <f>VLOOKUP(B118,'[2]DHG 2023-24'!$B$2:$CO$265,49,FALSE)</f>
        <v>23</v>
      </c>
      <c r="K118" s="11">
        <f>VLOOKUP(B118,'[2]DHG 2023-24'!$B$2:$AK$265,36,FALSE)</f>
        <v>5</v>
      </c>
      <c r="L118" s="12">
        <f>VLOOKUP(B118,'[2]DHG 2023-24'!$B$2:$AY$265,50,FALSE)</f>
        <v>1863.62</v>
      </c>
      <c r="M118" s="11">
        <f>VLOOKUP(B118,'[2]DHG 2023-24'!$B$2:$CM$265,90,FALSE)</f>
        <v>1604.6999999999998</v>
      </c>
      <c r="N118" s="11">
        <f>VLOOKUP(B118,'[2]DHG 2023-24'!$B$2:$CN$265,91,FALSE)</f>
        <v>278.70999999999998</v>
      </c>
      <c r="O118" s="11">
        <f>VLOOKUP(B118,'[2]DHG 2023-24'!$B$2:$CO$265,92,FALSE)</f>
        <v>23</v>
      </c>
      <c r="P118" s="46">
        <f>VLOOKUP(B118,'[2]DHG 2023-24'!$B$2:$CP$265,93,FALSE)</f>
        <v>1906.4099999999999</v>
      </c>
      <c r="Q118" s="11">
        <f>VLOOKUP(B118,'[1]DHG 2024-25'!$B$2:$J$265,9,FALSE)</f>
        <v>47</v>
      </c>
      <c r="R118" s="11">
        <f>VLOOKUP(B118,'[1]DHG 2024-25'!$B$2:$K$265,10,FALSE)</f>
        <v>1488</v>
      </c>
      <c r="S118" s="11">
        <f>VLOOKUP(B118,'[1]DHG 2024-25'!$B$2:$AV$265,47,FALSE)</f>
        <v>1648.75</v>
      </c>
      <c r="T118" s="11">
        <f>VLOOKUP(B118,'[1]DHG 2024-25'!$B$2:$AW$265,48,FALSE)</f>
        <v>232.48</v>
      </c>
      <c r="U118" s="11">
        <f>VLOOKUP(B118,'[1]DHG 2024-25'!$B$2:$AX$265,49,FALSE)</f>
        <v>23</v>
      </c>
      <c r="V118" s="11">
        <f>VLOOKUP(B118,'[1]DHG 2024-25'!$B$2:$AL$265,37,FALSE)</f>
        <v>5</v>
      </c>
      <c r="W118" s="50">
        <f>VLOOKUP(B118,'[1]DHG 2024-25'!$B$2:$AY$265,50,FALSE)</f>
        <v>1904.23</v>
      </c>
      <c r="X118" s="39">
        <f t="shared" si="2"/>
        <v>40.610000000000127</v>
      </c>
      <c r="Z118" s="41">
        <f t="shared" si="3"/>
        <v>-2.1799999999998363</v>
      </c>
    </row>
    <row r="119" spans="1:26" ht="20.149999999999999" customHeight="1" x14ac:dyDescent="0.4">
      <c r="A119" s="2">
        <v>77</v>
      </c>
      <c r="B119" s="1" t="s">
        <v>69</v>
      </c>
      <c r="C119" s="1" t="s">
        <v>70</v>
      </c>
      <c r="D119" s="24" t="s">
        <v>71</v>
      </c>
      <c r="E119" s="29" t="s">
        <v>72</v>
      </c>
      <c r="F119" s="11">
        <f>VLOOKUP(B119,'[2]DHG 2023-24'!$B$2:$J$265,9,FALSE)</f>
        <v>0</v>
      </c>
      <c r="G119" s="11">
        <f>VLOOKUP(B119,'[2]DHG 2023-24'!$B$2:$K$265,10,FALSE)</f>
        <v>0</v>
      </c>
      <c r="H119" s="11">
        <f>VLOOKUP(B119,'[2]DHG 2023-24'!$B$2:$AV$265,47,FALSE)</f>
        <v>525.63</v>
      </c>
      <c r="I119" s="11">
        <f>VLOOKUP(B119,'[2]DHG 2023-24'!$B$2:$AW$265,48,FALSE)</f>
        <v>62.37</v>
      </c>
      <c r="J119" s="11">
        <f>VLOOKUP(B119,'[2]DHG 2023-24'!$B$2:$CO$265,49,FALSE)</f>
        <v>0</v>
      </c>
      <c r="K119" s="11">
        <f>VLOOKUP(B119,'[2]DHG 2023-24'!$B$2:$AK$265,36,FALSE)</f>
        <v>0</v>
      </c>
      <c r="L119" s="12">
        <f>VLOOKUP(B119,'[2]DHG 2023-24'!$B$2:$AY$265,50,FALSE)</f>
        <v>588</v>
      </c>
      <c r="M119" s="11">
        <f>VLOOKUP(B119,'[2]DHG 2023-24'!$B$2:$CM$265,90,FALSE)</f>
        <v>529.9</v>
      </c>
      <c r="N119" s="11">
        <f>VLOOKUP(B119,'[2]DHG 2023-24'!$B$2:$CN$265,91,FALSE)</f>
        <v>60.099999999999994</v>
      </c>
      <c r="O119" s="11">
        <f>VLOOKUP(B119,'[2]DHG 2023-24'!$B$2:$CO$265,92,FALSE)</f>
        <v>0</v>
      </c>
      <c r="P119" s="46">
        <f>VLOOKUP(B119,'[2]DHG 2023-24'!$B$2:$CP$265,93,FALSE)</f>
        <v>590</v>
      </c>
      <c r="Q119" s="11">
        <f>VLOOKUP(B119,'[1]DHG 2024-25'!$B$2:$J$265,9,FALSE)</f>
        <v>0</v>
      </c>
      <c r="R119" s="11">
        <f>VLOOKUP(B119,'[1]DHG 2024-25'!$B$2:$K$265,10,FALSE)</f>
        <v>0</v>
      </c>
      <c r="S119" s="11">
        <f>VLOOKUP(B119,'[1]DHG 2024-25'!$B$2:$AV$265,47,FALSE)</f>
        <v>532.74</v>
      </c>
      <c r="T119" s="11">
        <f>VLOOKUP(B119,'[1]DHG 2024-25'!$B$2:$AW$265,48,FALSE)</f>
        <v>55.26</v>
      </c>
      <c r="U119" s="11">
        <f>VLOOKUP(B119,'[1]DHG 2024-25'!$B$2:$AX$265,49,FALSE)</f>
        <v>0</v>
      </c>
      <c r="V119" s="11">
        <f>VLOOKUP(B119,'[1]DHG 2024-25'!$B$2:$AL$265,37,FALSE)</f>
        <v>0</v>
      </c>
      <c r="W119" s="50">
        <f>VLOOKUP(B119,'[1]DHG 2024-25'!$B$2:$AY$265,50,FALSE)</f>
        <v>588</v>
      </c>
      <c r="X119" s="39">
        <f t="shared" si="2"/>
        <v>0</v>
      </c>
      <c r="Z119" s="41">
        <f t="shared" si="3"/>
        <v>-2</v>
      </c>
    </row>
    <row r="120" spans="1:26" ht="20.149999999999999" customHeight="1" x14ac:dyDescent="0.4">
      <c r="A120" s="2">
        <v>93</v>
      </c>
      <c r="B120" s="1" t="s">
        <v>578</v>
      </c>
      <c r="C120" s="1" t="s">
        <v>23</v>
      </c>
      <c r="D120" s="24" t="s">
        <v>581</v>
      </c>
      <c r="E120" s="29" t="s">
        <v>531</v>
      </c>
      <c r="F120" s="11">
        <f>VLOOKUP(B120,'[2]DHG 2023-24'!$B$2:$J$265,9,FALSE)</f>
        <v>16</v>
      </c>
      <c r="G120" s="11">
        <f>VLOOKUP(B120,'[2]DHG 2023-24'!$B$2:$K$265,10,FALSE)</f>
        <v>387</v>
      </c>
      <c r="H120" s="11">
        <f>VLOOKUP(B120,'[2]DHG 2023-24'!$B$2:$AV$265,47,FALSE)</f>
        <v>618.96999999999991</v>
      </c>
      <c r="I120" s="11">
        <f>VLOOKUP(B120,'[2]DHG 2023-24'!$B$2:$AW$265,48,FALSE)</f>
        <v>108.83</v>
      </c>
      <c r="J120" s="11">
        <f>VLOOKUP(B120,'[2]DHG 2023-24'!$B$2:$CO$265,49,FALSE)</f>
        <v>23</v>
      </c>
      <c r="K120" s="11">
        <f>VLOOKUP(B120,'[2]DHG 2023-24'!$B$2:$AK$265,36,FALSE)</f>
        <v>10</v>
      </c>
      <c r="L120" s="12">
        <f>VLOOKUP(B120,'[2]DHG 2023-24'!$B$2:$AY$265,50,FALSE)</f>
        <v>750.8</v>
      </c>
      <c r="M120" s="11">
        <f>VLOOKUP(B120,'[2]DHG 2023-24'!$B$2:$CM$265,90,FALSE)</f>
        <v>592.89999999999986</v>
      </c>
      <c r="N120" s="11">
        <f>VLOOKUP(B120,'[2]DHG 2023-24'!$B$2:$CN$265,91,FALSE)</f>
        <v>133.9</v>
      </c>
      <c r="O120" s="11">
        <f>VLOOKUP(B120,'[2]DHG 2023-24'!$B$2:$CO$265,92,FALSE)</f>
        <v>23</v>
      </c>
      <c r="P120" s="46">
        <f>VLOOKUP(B120,'[2]DHG 2023-24'!$B$2:$CP$265,93,FALSE)</f>
        <v>749.8</v>
      </c>
      <c r="Q120" s="11">
        <f>VLOOKUP(B120,'[1]DHG 2024-25'!$B$2:$J$265,9,FALSE)</f>
        <v>16</v>
      </c>
      <c r="R120" s="11">
        <f>VLOOKUP(B120,'[1]DHG 2024-25'!$B$2:$K$265,10,FALSE)</f>
        <v>495</v>
      </c>
      <c r="S120" s="11">
        <f>VLOOKUP(B120,'[1]DHG 2024-25'!$B$2:$AV$265,47,FALSE)</f>
        <v>622.29</v>
      </c>
      <c r="T120" s="11">
        <f>VLOOKUP(B120,'[1]DHG 2024-25'!$B$2:$AW$265,48,FALSE)</f>
        <v>103.77</v>
      </c>
      <c r="U120" s="11">
        <f>VLOOKUP(B120,'[1]DHG 2024-25'!$B$2:$AX$265,49,FALSE)</f>
        <v>22</v>
      </c>
      <c r="V120" s="11">
        <f>VLOOKUP(B120,'[1]DHG 2024-25'!$B$2:$AL$265,37,FALSE)</f>
        <v>10</v>
      </c>
      <c r="W120" s="50">
        <f>VLOOKUP(B120,'[1]DHG 2024-25'!$B$2:$AY$265,50,FALSE)</f>
        <v>748.06</v>
      </c>
      <c r="X120" s="39">
        <f t="shared" si="2"/>
        <v>-2.7400000000000091</v>
      </c>
      <c r="Z120" s="41">
        <f t="shared" si="3"/>
        <v>-1.7400000000000091</v>
      </c>
    </row>
    <row r="121" spans="1:26" ht="20.149999999999999" customHeight="1" x14ac:dyDescent="0.4">
      <c r="A121" s="2">
        <v>77</v>
      </c>
      <c r="B121" s="1" t="s">
        <v>84</v>
      </c>
      <c r="C121" s="1" t="s">
        <v>30</v>
      </c>
      <c r="D121" s="24" t="s">
        <v>85</v>
      </c>
      <c r="E121" s="29" t="s">
        <v>83</v>
      </c>
      <c r="F121" s="11">
        <f>VLOOKUP(B121,'[2]DHG 2023-24'!$B$2:$J$265,9,FALSE)</f>
        <v>27</v>
      </c>
      <c r="G121" s="11">
        <f>VLOOKUP(B121,'[2]DHG 2023-24'!$B$2:$K$265,10,FALSE)</f>
        <v>907</v>
      </c>
      <c r="H121" s="11">
        <f>VLOOKUP(B121,'[2]DHG 2023-24'!$B$2:$AV$265,47,FALSE)</f>
        <v>982.87</v>
      </c>
      <c r="I121" s="11">
        <f>VLOOKUP(B121,'[2]DHG 2023-24'!$B$2:$AW$265,48,FALSE)</f>
        <v>143.13999999999999</v>
      </c>
      <c r="J121" s="11">
        <f>VLOOKUP(B121,'[2]DHG 2023-24'!$B$2:$CO$265,49,FALSE)</f>
        <v>11</v>
      </c>
      <c r="K121" s="11">
        <f>VLOOKUP(B121,'[2]DHG 2023-24'!$B$2:$AK$265,36,FALSE)</f>
        <v>0</v>
      </c>
      <c r="L121" s="12">
        <f>VLOOKUP(B121,'[2]DHG 2023-24'!$B$2:$AY$265,50,FALSE)</f>
        <v>1137.01</v>
      </c>
      <c r="M121" s="11">
        <f>VLOOKUP(B121,'[2]DHG 2023-24'!$B$2:$CM$265,90,FALSE)</f>
        <v>961.35</v>
      </c>
      <c r="N121" s="11">
        <f>VLOOKUP(B121,'[2]DHG 2023-24'!$B$2:$CN$265,91,FALSE)</f>
        <v>164.66</v>
      </c>
      <c r="O121" s="11">
        <f>VLOOKUP(B121,'[2]DHG 2023-24'!$B$2:$CO$265,92,FALSE)</f>
        <v>11.5</v>
      </c>
      <c r="P121" s="46">
        <f>VLOOKUP(B121,'[2]DHG 2023-24'!$B$2:$CP$265,93,FALSE)</f>
        <v>1137.51</v>
      </c>
      <c r="Q121" s="11">
        <f>VLOOKUP(B121,'[1]DHG 2024-25'!$B$2:$J$265,9,FALSE)</f>
        <v>27</v>
      </c>
      <c r="R121" s="11">
        <f>VLOOKUP(B121,'[1]DHG 2024-25'!$B$2:$K$265,10,FALSE)</f>
        <v>907</v>
      </c>
      <c r="S121" s="11">
        <f>VLOOKUP(B121,'[1]DHG 2024-25'!$B$2:$AV$265,47,FALSE)</f>
        <v>980.32</v>
      </c>
      <c r="T121" s="11">
        <f>VLOOKUP(B121,'[1]DHG 2024-25'!$B$2:$AW$265,48,FALSE)</f>
        <v>144.62</v>
      </c>
      <c r="U121" s="11">
        <f>VLOOKUP(B121,'[1]DHG 2024-25'!$B$2:$AX$265,49,FALSE)</f>
        <v>11</v>
      </c>
      <c r="V121" s="11">
        <f>VLOOKUP(B121,'[1]DHG 2024-25'!$B$2:$AL$265,37,FALSE)</f>
        <v>0</v>
      </c>
      <c r="W121" s="50">
        <f>VLOOKUP(B121,'[1]DHG 2024-25'!$B$2:$AY$265,50,FALSE)</f>
        <v>1135.94</v>
      </c>
      <c r="X121" s="39">
        <f t="shared" si="2"/>
        <v>-1.0699999999999363</v>
      </c>
      <c r="Z121" s="41">
        <f t="shared" si="3"/>
        <v>-1.5699999999999363</v>
      </c>
    </row>
    <row r="122" spans="1:26" ht="20.149999999999999" customHeight="1" x14ac:dyDescent="0.4">
      <c r="A122" s="2">
        <v>93</v>
      </c>
      <c r="B122" s="1" t="s">
        <v>612</v>
      </c>
      <c r="C122" s="1" t="s">
        <v>122</v>
      </c>
      <c r="D122" s="24" t="s">
        <v>613</v>
      </c>
      <c r="E122" s="29" t="s">
        <v>614</v>
      </c>
      <c r="F122" s="11">
        <f>VLOOKUP(B122,'[2]DHG 2023-24'!$B$2:$J$265,9,FALSE)</f>
        <v>0</v>
      </c>
      <c r="G122" s="11">
        <f>VLOOKUP(B122,'[2]DHG 2023-24'!$B$2:$K$265,10,FALSE)</f>
        <v>0</v>
      </c>
      <c r="H122" s="11">
        <f>VLOOKUP(B122,'[2]DHG 2023-24'!$B$2:$AV$265,47,FALSE)</f>
        <v>122.91</v>
      </c>
      <c r="I122" s="11">
        <f>VLOOKUP(B122,'[2]DHG 2023-24'!$B$2:$AW$265,48,FALSE)</f>
        <v>15.09</v>
      </c>
      <c r="J122" s="11">
        <f>VLOOKUP(B122,'[2]DHG 2023-24'!$B$2:$CO$265,49,FALSE)</f>
        <v>0</v>
      </c>
      <c r="K122" s="11">
        <f>VLOOKUP(B122,'[2]DHG 2023-24'!$B$2:$AK$265,36,FALSE)</f>
        <v>0</v>
      </c>
      <c r="L122" s="12">
        <f>VLOOKUP(B122,'[2]DHG 2023-24'!$B$2:$AY$265,50,FALSE)</f>
        <v>138</v>
      </c>
      <c r="M122" s="11">
        <f>VLOOKUP(B122,'[2]DHG 2023-24'!$B$2:$CM$265,90,FALSE)</f>
        <v>134.5</v>
      </c>
      <c r="N122" s="11">
        <f>VLOOKUP(B122,'[2]DHG 2023-24'!$B$2:$CN$265,91,FALSE)</f>
        <v>5</v>
      </c>
      <c r="O122" s="11">
        <f>VLOOKUP(B122,'[2]DHG 2023-24'!$B$2:$CO$265,92,FALSE)</f>
        <v>0</v>
      </c>
      <c r="P122" s="46">
        <f>VLOOKUP(B122,'[2]DHG 2023-24'!$B$2:$CP$265,93,FALSE)</f>
        <v>139.5</v>
      </c>
      <c r="Q122" s="11">
        <f>VLOOKUP(B122,'[1]DHG 2024-25'!$B$2:$J$265,9,FALSE)</f>
        <v>0</v>
      </c>
      <c r="R122" s="11">
        <f>VLOOKUP(B122,'[1]DHG 2024-25'!$B$2:$K$265,10,FALSE)</f>
        <v>0</v>
      </c>
      <c r="S122" s="11">
        <f>VLOOKUP(B122,'[1]DHG 2024-25'!$B$2:$AV$265,47,FALSE)</f>
        <v>120.33</v>
      </c>
      <c r="T122" s="11">
        <f>VLOOKUP(B122,'[1]DHG 2024-25'!$B$2:$AW$265,48,FALSE)</f>
        <v>17.670000000000002</v>
      </c>
      <c r="U122" s="11">
        <f>VLOOKUP(B122,'[1]DHG 2024-25'!$B$2:$AX$265,49,FALSE)</f>
        <v>0</v>
      </c>
      <c r="V122" s="11">
        <f>VLOOKUP(B122,'[1]DHG 2024-25'!$B$2:$AL$265,37,FALSE)</f>
        <v>0</v>
      </c>
      <c r="W122" s="50">
        <f>VLOOKUP(B122,'[1]DHG 2024-25'!$B$2:$AY$265,50,FALSE)</f>
        <v>138</v>
      </c>
      <c r="X122" s="39">
        <f t="shared" si="2"/>
        <v>0</v>
      </c>
      <c r="Z122" s="41">
        <f t="shared" si="3"/>
        <v>-1.5</v>
      </c>
    </row>
    <row r="123" spans="1:26" ht="20.149999999999999" customHeight="1" x14ac:dyDescent="0.4">
      <c r="A123" s="2">
        <v>93</v>
      </c>
      <c r="B123" s="1" t="s">
        <v>532</v>
      </c>
      <c r="C123" s="1" t="s">
        <v>27</v>
      </c>
      <c r="D123" s="24" t="s">
        <v>533</v>
      </c>
      <c r="E123" s="29" t="s">
        <v>531</v>
      </c>
      <c r="F123" s="11">
        <f>VLOOKUP(B123,'[2]DHG 2023-24'!$B$2:$J$265,9,FALSE)</f>
        <v>7</v>
      </c>
      <c r="G123" s="11">
        <f>VLOOKUP(B123,'[2]DHG 2023-24'!$B$2:$K$265,10,FALSE)</f>
        <v>180</v>
      </c>
      <c r="H123" s="11">
        <f>VLOOKUP(B123,'[2]DHG 2023-24'!$B$2:$AV$265,47,FALSE)</f>
        <v>255.89</v>
      </c>
      <c r="I123" s="11">
        <f>VLOOKUP(B123,'[2]DHG 2023-24'!$B$2:$AW$265,48,FALSE)</f>
        <v>47.49</v>
      </c>
      <c r="J123" s="11">
        <f>VLOOKUP(B123,'[2]DHG 2023-24'!$B$2:$CO$265,49,FALSE)</f>
        <v>0</v>
      </c>
      <c r="K123" s="11">
        <f>VLOOKUP(B123,'[2]DHG 2023-24'!$B$2:$AK$265,36,FALSE)</f>
        <v>0</v>
      </c>
      <c r="L123" s="12">
        <f>VLOOKUP(B123,'[2]DHG 2023-24'!$B$2:$AY$265,50,FALSE)</f>
        <v>303.38</v>
      </c>
      <c r="M123" s="11">
        <f>VLOOKUP(B123,'[2]DHG 2023-24'!$B$2:$CM$265,90,FALSE)</f>
        <v>260</v>
      </c>
      <c r="N123" s="11">
        <f>VLOOKUP(B123,'[2]DHG 2023-24'!$B$2:$CN$265,91,FALSE)</f>
        <v>37.630000000000003</v>
      </c>
      <c r="O123" s="11">
        <f>VLOOKUP(B123,'[2]DHG 2023-24'!$B$2:$CO$265,92,FALSE)</f>
        <v>8</v>
      </c>
      <c r="P123" s="46">
        <f>VLOOKUP(B123,'[2]DHG 2023-24'!$B$2:$CP$265,93,FALSE)</f>
        <v>305.63</v>
      </c>
      <c r="Q123" s="11">
        <f>VLOOKUP(B123,'[1]DHG 2024-25'!$B$2:$J$265,9,FALSE)</f>
        <v>7</v>
      </c>
      <c r="R123" s="11">
        <f>VLOOKUP(B123,'[1]DHG 2024-25'!$B$2:$K$265,10,FALSE)</f>
        <v>224</v>
      </c>
      <c r="S123" s="11">
        <f>VLOOKUP(B123,'[1]DHG 2024-25'!$B$2:$AV$265,47,FALSE)</f>
        <v>259.26</v>
      </c>
      <c r="T123" s="11">
        <f>VLOOKUP(B123,'[1]DHG 2024-25'!$B$2:$AW$265,48,FALSE)</f>
        <v>38.299999999999997</v>
      </c>
      <c r="U123" s="11">
        <f>VLOOKUP(B123,'[1]DHG 2024-25'!$B$2:$AX$265,49,FALSE)</f>
        <v>7</v>
      </c>
      <c r="V123" s="11">
        <f>VLOOKUP(B123,'[1]DHG 2024-25'!$B$2:$AL$265,37,FALSE)</f>
        <v>0</v>
      </c>
      <c r="W123" s="50">
        <f>VLOOKUP(B123,'[1]DHG 2024-25'!$B$2:$AY$265,50,FALSE)</f>
        <v>304.56</v>
      </c>
      <c r="X123" s="39">
        <f t="shared" si="2"/>
        <v>1.1800000000000068</v>
      </c>
      <c r="Z123" s="41">
        <f t="shared" si="3"/>
        <v>-1.0699999999999932</v>
      </c>
    </row>
    <row r="124" spans="1:26" ht="20.149999999999999" customHeight="1" x14ac:dyDescent="0.4">
      <c r="A124" s="2">
        <v>77</v>
      </c>
      <c r="B124" s="1" t="s">
        <v>121</v>
      </c>
      <c r="C124" s="1" t="s">
        <v>122</v>
      </c>
      <c r="D124" s="24" t="s">
        <v>123</v>
      </c>
      <c r="E124" s="29" t="s">
        <v>118</v>
      </c>
      <c r="F124" s="11">
        <f>VLOOKUP(B124,'[2]DHG 2023-24'!$B$2:$J$265,9,FALSE)</f>
        <v>0</v>
      </c>
      <c r="G124" s="11">
        <f>VLOOKUP(B124,'[2]DHG 2023-24'!$B$2:$K$265,10,FALSE)</f>
        <v>0</v>
      </c>
      <c r="H124" s="11">
        <f>VLOOKUP(B124,'[2]DHG 2023-24'!$B$2:$AV$265,47,FALSE)</f>
        <v>203.56</v>
      </c>
      <c r="I124" s="11">
        <f>VLOOKUP(B124,'[2]DHG 2023-24'!$B$2:$AW$265,48,FALSE)</f>
        <v>50.44</v>
      </c>
      <c r="J124" s="11">
        <f>VLOOKUP(B124,'[2]DHG 2023-24'!$B$2:$CO$265,49,FALSE)</f>
        <v>0</v>
      </c>
      <c r="K124" s="11">
        <f>VLOOKUP(B124,'[2]DHG 2023-24'!$B$2:$AK$265,36,FALSE)</f>
        <v>0</v>
      </c>
      <c r="L124" s="12">
        <f>VLOOKUP(B124,'[2]DHG 2023-24'!$B$2:$AY$265,50,FALSE)</f>
        <v>254</v>
      </c>
      <c r="M124" s="11">
        <f>VLOOKUP(B124,'[2]DHG 2023-24'!$B$2:$CM$265,90,FALSE)</f>
        <v>206</v>
      </c>
      <c r="N124" s="11">
        <f>VLOOKUP(B124,'[2]DHG 2023-24'!$B$2:$CN$265,91,FALSE)</f>
        <v>50.5</v>
      </c>
      <c r="O124" s="11">
        <f>VLOOKUP(B124,'[2]DHG 2023-24'!$B$2:$CO$265,92,FALSE)</f>
        <v>0</v>
      </c>
      <c r="P124" s="46">
        <f>VLOOKUP(B124,'[2]DHG 2023-24'!$B$2:$CP$265,93,FALSE)</f>
        <v>256.5</v>
      </c>
      <c r="Q124" s="11">
        <f>VLOOKUP(B124,'[1]DHG 2024-25'!$B$2:$J$265,9,FALSE)</f>
        <v>0</v>
      </c>
      <c r="R124" s="11">
        <f>VLOOKUP(B124,'[1]DHG 2024-25'!$B$2:$K$265,10,FALSE)</f>
        <v>0</v>
      </c>
      <c r="S124" s="11">
        <f>VLOOKUP(B124,'[1]DHG 2024-25'!$B$2:$AV$265,47,FALSE)</f>
        <v>202.64</v>
      </c>
      <c r="T124" s="11">
        <f>VLOOKUP(B124,'[1]DHG 2024-25'!$B$2:$AW$265,48,FALSE)</f>
        <v>52.86</v>
      </c>
      <c r="U124" s="11">
        <f>VLOOKUP(B124,'[1]DHG 2024-25'!$B$2:$AX$265,49,FALSE)</f>
        <v>0</v>
      </c>
      <c r="V124" s="11">
        <f>VLOOKUP(B124,'[1]DHG 2024-25'!$B$2:$AL$265,37,FALSE)</f>
        <v>0</v>
      </c>
      <c r="W124" s="50">
        <f>VLOOKUP(B124,'[1]DHG 2024-25'!$B$2:$AY$265,50,FALSE)</f>
        <v>255.5</v>
      </c>
      <c r="X124" s="39">
        <f t="shared" si="2"/>
        <v>1.5</v>
      </c>
      <c r="Z124" s="41">
        <f t="shared" si="3"/>
        <v>-1</v>
      </c>
    </row>
    <row r="125" spans="1:26" ht="20.149999999999999" customHeight="1" x14ac:dyDescent="0.4">
      <c r="A125" s="2">
        <v>93</v>
      </c>
      <c r="B125" s="1" t="s">
        <v>407</v>
      </c>
      <c r="C125" s="1" t="s">
        <v>11</v>
      </c>
      <c r="D125" s="24" t="s">
        <v>408</v>
      </c>
      <c r="E125" s="29" t="s">
        <v>409</v>
      </c>
      <c r="F125" s="11">
        <f>VLOOKUP(B125,'[2]DHG 2023-24'!$B$2:$J$265,9,FALSE)</f>
        <v>0</v>
      </c>
      <c r="G125" s="11">
        <f>VLOOKUP(B125,'[2]DHG 2023-24'!$B$2:$K$265,10,FALSE)</f>
        <v>0</v>
      </c>
      <c r="H125" s="11">
        <f>VLOOKUP(B125,'[2]DHG 2023-24'!$B$2:$AV$265,47,FALSE)</f>
        <v>181.79</v>
      </c>
      <c r="I125" s="11">
        <f>VLOOKUP(B125,'[2]DHG 2023-24'!$B$2:$AW$265,48,FALSE)</f>
        <v>11.21</v>
      </c>
      <c r="J125" s="11">
        <f>VLOOKUP(B125,'[2]DHG 2023-24'!$B$2:$CO$265,49,FALSE)</f>
        <v>0</v>
      </c>
      <c r="K125" s="11">
        <f>VLOOKUP(B125,'[2]DHG 2023-24'!$B$2:$AK$265,36,FALSE)</f>
        <v>0</v>
      </c>
      <c r="L125" s="12">
        <f>VLOOKUP(B125,'[2]DHG 2023-24'!$B$2:$AY$265,50,FALSE)</f>
        <v>193</v>
      </c>
      <c r="M125" s="11">
        <f>VLOOKUP(B125,'[2]DHG 2023-24'!$B$2:$CM$265,90,FALSE)</f>
        <v>168.5</v>
      </c>
      <c r="N125" s="11">
        <f>VLOOKUP(B125,'[2]DHG 2023-24'!$B$2:$CN$265,91,FALSE)</f>
        <v>25.5</v>
      </c>
      <c r="O125" s="11">
        <f>VLOOKUP(B125,'[2]DHG 2023-24'!$B$2:$CO$265,92,FALSE)</f>
        <v>0</v>
      </c>
      <c r="P125" s="46">
        <f>VLOOKUP(B125,'[2]DHG 2023-24'!$B$2:$CP$265,93,FALSE)</f>
        <v>194</v>
      </c>
      <c r="Q125" s="11">
        <f>VLOOKUP(B125,'[1]DHG 2024-25'!$B$2:$J$265,9,FALSE)</f>
        <v>0</v>
      </c>
      <c r="R125" s="11">
        <f>VLOOKUP(B125,'[1]DHG 2024-25'!$B$2:$K$265,10,FALSE)</f>
        <v>0</v>
      </c>
      <c r="S125" s="11">
        <f>VLOOKUP(B125,'[1]DHG 2024-25'!$B$2:$AV$265,47,FALSE)</f>
        <v>180.08</v>
      </c>
      <c r="T125" s="11">
        <f>VLOOKUP(B125,'[1]DHG 2024-25'!$B$2:$AW$265,48,FALSE)</f>
        <v>12.92</v>
      </c>
      <c r="U125" s="11">
        <f>VLOOKUP(B125,'[1]DHG 2024-25'!$B$2:$AX$265,49,FALSE)</f>
        <v>0</v>
      </c>
      <c r="V125" s="11">
        <f>VLOOKUP(B125,'[1]DHG 2024-25'!$B$2:$AL$265,37,FALSE)</f>
        <v>0</v>
      </c>
      <c r="W125" s="50">
        <f>VLOOKUP(B125,'[1]DHG 2024-25'!$B$2:$AY$265,50,FALSE)</f>
        <v>193</v>
      </c>
      <c r="X125" s="39">
        <f t="shared" si="2"/>
        <v>0</v>
      </c>
      <c r="Z125" s="41">
        <f t="shared" si="3"/>
        <v>-1</v>
      </c>
    </row>
    <row r="126" spans="1:26" ht="20.149999999999999" customHeight="1" x14ac:dyDescent="0.4">
      <c r="A126" s="2">
        <v>93</v>
      </c>
      <c r="B126" s="1" t="s">
        <v>457</v>
      </c>
      <c r="C126" s="1" t="s">
        <v>23</v>
      </c>
      <c r="D126" s="24" t="s">
        <v>458</v>
      </c>
      <c r="E126" s="29" t="s">
        <v>414</v>
      </c>
      <c r="F126" s="11">
        <f>VLOOKUP(B126,'[2]DHG 2023-24'!$B$2:$J$265,9,FALSE)</f>
        <v>5</v>
      </c>
      <c r="G126" s="11">
        <f>VLOOKUP(B126,'[2]DHG 2023-24'!$B$2:$K$265,10,FALSE)</f>
        <v>118</v>
      </c>
      <c r="H126" s="11">
        <f>VLOOKUP(B126,'[2]DHG 2023-24'!$B$2:$AV$265,47,FALSE)</f>
        <v>179.65</v>
      </c>
      <c r="I126" s="11">
        <f>VLOOKUP(B126,'[2]DHG 2023-24'!$B$2:$AW$265,48,FALSE)</f>
        <v>55.29</v>
      </c>
      <c r="J126" s="11">
        <f>VLOOKUP(B126,'[2]DHG 2023-24'!$B$2:$CO$265,49,FALSE)</f>
        <v>6</v>
      </c>
      <c r="K126" s="11">
        <f>VLOOKUP(B126,'[2]DHG 2023-24'!$B$2:$AK$265,36,FALSE)</f>
        <v>9</v>
      </c>
      <c r="L126" s="12">
        <f>VLOOKUP(B126,'[2]DHG 2023-24'!$B$2:$AY$265,50,FALSE)</f>
        <v>240.94</v>
      </c>
      <c r="M126" s="11">
        <f>VLOOKUP(B126,'[2]DHG 2023-24'!$B$2:$CM$265,90,FALSE)</f>
        <v>186.9</v>
      </c>
      <c r="N126" s="11">
        <f>VLOOKUP(B126,'[2]DHG 2023-24'!$B$2:$CN$265,91,FALSE)</f>
        <v>49.04</v>
      </c>
      <c r="O126" s="11">
        <f>VLOOKUP(B126,'[2]DHG 2023-24'!$B$2:$CO$265,92,FALSE)</f>
        <v>6</v>
      </c>
      <c r="P126" s="46">
        <f>VLOOKUP(B126,'[2]DHG 2023-24'!$B$2:$CP$265,93,FALSE)</f>
        <v>241.94</v>
      </c>
      <c r="Q126" s="11">
        <f>VLOOKUP(B126,'[1]DHG 2024-25'!$B$2:$J$265,9,FALSE)</f>
        <v>5</v>
      </c>
      <c r="R126" s="11">
        <f>VLOOKUP(B126,'[1]DHG 2024-25'!$B$2:$K$265,10,FALSE)</f>
        <v>118</v>
      </c>
      <c r="S126" s="11">
        <f>VLOOKUP(B126,'[1]DHG 2024-25'!$B$2:$AV$265,47,FALSE)</f>
        <v>160.16</v>
      </c>
      <c r="T126" s="11">
        <f>VLOOKUP(B126,'[1]DHG 2024-25'!$B$2:$AW$265,48,FALSE)</f>
        <v>74.78</v>
      </c>
      <c r="U126" s="11">
        <f>VLOOKUP(B126,'[1]DHG 2024-25'!$B$2:$AX$265,49,FALSE)</f>
        <v>6</v>
      </c>
      <c r="V126" s="11">
        <f>VLOOKUP(B126,'[1]DHG 2024-25'!$B$2:$AL$265,37,FALSE)</f>
        <v>9</v>
      </c>
      <c r="W126" s="50">
        <f>VLOOKUP(B126,'[1]DHG 2024-25'!$B$2:$AY$265,50,FALSE)</f>
        <v>240.94</v>
      </c>
      <c r="X126" s="39">
        <f t="shared" si="2"/>
        <v>0</v>
      </c>
      <c r="Z126" s="41">
        <f t="shared" si="3"/>
        <v>-1</v>
      </c>
    </row>
    <row r="127" spans="1:26" ht="20.149999999999999" customHeight="1" x14ac:dyDescent="0.4">
      <c r="A127" s="21">
        <v>94</v>
      </c>
      <c r="B127" s="1" t="s">
        <v>357</v>
      </c>
      <c r="C127" s="1" t="s">
        <v>59</v>
      </c>
      <c r="D127" s="24" t="s">
        <v>358</v>
      </c>
      <c r="E127" s="29" t="s">
        <v>356</v>
      </c>
      <c r="F127" s="11">
        <f>VLOOKUP(B127,'[2]DHG 2023-24'!$B$2:$J$265,9,FALSE)</f>
        <v>3</v>
      </c>
      <c r="G127" s="11">
        <f>VLOOKUP(B127,'[2]DHG 2023-24'!$B$2:$K$265,10,FALSE)</f>
        <v>48</v>
      </c>
      <c r="H127" s="11">
        <f>VLOOKUP(B127,'[2]DHG 2023-24'!$B$2:$AV$265,47,FALSE)</f>
        <v>100.52</v>
      </c>
      <c r="I127" s="11">
        <f>VLOOKUP(B127,'[2]DHG 2023-24'!$B$2:$AW$265,48,FALSE)</f>
        <v>22.48</v>
      </c>
      <c r="J127" s="11">
        <f>VLOOKUP(B127,'[2]DHG 2023-24'!$B$2:$CO$265,49,FALSE)</f>
        <v>2</v>
      </c>
      <c r="K127" s="11">
        <f>VLOOKUP(B127,'[2]DHG 2023-24'!$B$2:$AK$265,36,FALSE)</f>
        <v>0</v>
      </c>
      <c r="L127" s="12">
        <f>VLOOKUP(B127,'[2]DHG 2023-24'!$B$2:$AY$265,50,FALSE)</f>
        <v>125</v>
      </c>
      <c r="M127" s="11">
        <f>VLOOKUP(B127,'[2]DHG 2023-24'!$B$2:$CM$265,90,FALSE)</f>
        <v>101</v>
      </c>
      <c r="N127" s="11">
        <f>VLOOKUP(B127,'[2]DHG 2023-24'!$B$2:$CN$265,91,FALSE)</f>
        <v>23</v>
      </c>
      <c r="O127" s="11">
        <f>VLOOKUP(B127,'[2]DHG 2023-24'!$B$2:$CO$265,92,FALSE)</f>
        <v>2</v>
      </c>
      <c r="P127" s="46">
        <f>VLOOKUP(B127,'[2]DHG 2023-24'!$B$2:$CP$265,93,FALSE)</f>
        <v>126</v>
      </c>
      <c r="Q127" s="11">
        <f>VLOOKUP(B127,'[1]DHG 2024-25'!$B$2:$J$265,9,FALSE)</f>
        <v>3</v>
      </c>
      <c r="R127" s="11">
        <f>VLOOKUP(B127,'[1]DHG 2024-25'!$B$2:$K$265,10,FALSE)</f>
        <v>48</v>
      </c>
      <c r="S127" s="11">
        <f>VLOOKUP(B127,'[1]DHG 2024-25'!$B$2:$AV$265,47,FALSE)</f>
        <v>97.64</v>
      </c>
      <c r="T127" s="11">
        <f>VLOOKUP(B127,'[1]DHG 2024-25'!$B$2:$AW$265,48,FALSE)</f>
        <v>25.36</v>
      </c>
      <c r="U127" s="11">
        <f>VLOOKUP(B127,'[1]DHG 2024-25'!$B$2:$AX$265,49,FALSE)</f>
        <v>2</v>
      </c>
      <c r="V127" s="11">
        <f>VLOOKUP(B127,'[1]DHG 2024-25'!$B$2:$AL$265,37,FALSE)</f>
        <v>0</v>
      </c>
      <c r="W127" s="50">
        <f>VLOOKUP(B127,'[1]DHG 2024-25'!$B$2:$AY$265,50,FALSE)</f>
        <v>125</v>
      </c>
      <c r="X127" s="39">
        <f t="shared" si="2"/>
        <v>0</v>
      </c>
      <c r="Z127" s="41">
        <f t="shared" si="3"/>
        <v>-1</v>
      </c>
    </row>
    <row r="128" spans="1:26" ht="20.149999999999999" customHeight="1" x14ac:dyDescent="0.4">
      <c r="A128" s="21">
        <v>94</v>
      </c>
      <c r="B128" s="1" t="s">
        <v>371</v>
      </c>
      <c r="C128" s="1" t="s">
        <v>49</v>
      </c>
      <c r="D128" s="24" t="s">
        <v>372</v>
      </c>
      <c r="E128" s="29" t="s">
        <v>373</v>
      </c>
      <c r="F128" s="11">
        <f>VLOOKUP(B128,'[2]DHG 2023-24'!$B$2:$J$265,9,FALSE)</f>
        <v>49</v>
      </c>
      <c r="G128" s="11">
        <f>VLOOKUP(B128,'[2]DHG 2023-24'!$B$2:$K$265,10,FALSE)</f>
        <v>1612</v>
      </c>
      <c r="H128" s="11">
        <f>VLOOKUP(B128,'[2]DHG 2023-24'!$B$2:$AV$265,47,FALSE)</f>
        <v>1729.27</v>
      </c>
      <c r="I128" s="11">
        <f>VLOOKUP(B128,'[2]DHG 2023-24'!$B$2:$AW$265,48,FALSE)</f>
        <v>261.51</v>
      </c>
      <c r="J128" s="11">
        <f>VLOOKUP(B128,'[2]DHG 2023-24'!$B$2:$CO$265,49,FALSE)</f>
        <v>21</v>
      </c>
      <c r="K128" s="11">
        <f>VLOOKUP(B128,'[2]DHG 2023-24'!$B$2:$AK$265,36,FALSE)</f>
        <v>0</v>
      </c>
      <c r="L128" s="12">
        <f>VLOOKUP(B128,'[2]DHG 2023-24'!$B$2:$AY$265,50,FALSE)</f>
        <v>2011.78</v>
      </c>
      <c r="M128" s="11">
        <f>VLOOKUP(B128,'[2]DHG 2023-24'!$B$2:$CM$265,90,FALSE)</f>
        <v>1727.6299999999999</v>
      </c>
      <c r="N128" s="11">
        <f>VLOOKUP(B128,'[2]DHG 2023-24'!$B$2:$CN$265,91,FALSE)</f>
        <v>264.14999999999998</v>
      </c>
      <c r="O128" s="11">
        <f>VLOOKUP(B128,'[2]DHG 2023-24'!$B$2:$CO$265,92,FALSE)</f>
        <v>16</v>
      </c>
      <c r="P128" s="46">
        <f>VLOOKUP(B128,'[2]DHG 2023-24'!$B$2:$CP$265,93,FALSE)</f>
        <v>2007.78</v>
      </c>
      <c r="Q128" s="11">
        <f>VLOOKUP(B128,'[1]DHG 2024-25'!$B$2:$J$265,9,FALSE)</f>
        <v>49</v>
      </c>
      <c r="R128" s="11">
        <f>VLOOKUP(B128,'[1]DHG 2024-25'!$B$2:$K$265,10,FALSE)</f>
        <v>1612</v>
      </c>
      <c r="S128" s="11">
        <f>VLOOKUP(B128,'[1]DHG 2024-25'!$B$2:$AV$265,47,FALSE)</f>
        <v>1741</v>
      </c>
      <c r="T128" s="11">
        <f>VLOOKUP(B128,'[1]DHG 2024-25'!$B$2:$AW$265,48,FALSE)</f>
        <v>250.06</v>
      </c>
      <c r="U128" s="11">
        <f>VLOOKUP(B128,'[1]DHG 2024-25'!$B$2:$AX$265,49,FALSE)</f>
        <v>16</v>
      </c>
      <c r="V128" s="11">
        <f>VLOOKUP(B128,'[1]DHG 2024-25'!$B$2:$AL$265,37,FALSE)</f>
        <v>0</v>
      </c>
      <c r="W128" s="50">
        <f>VLOOKUP(B128,'[1]DHG 2024-25'!$B$2:$AY$265,50,FALSE)</f>
        <v>2007.06</v>
      </c>
      <c r="X128" s="39">
        <f t="shared" si="2"/>
        <v>-4.7200000000000273</v>
      </c>
      <c r="Z128" s="41">
        <f t="shared" si="3"/>
        <v>-0.72000000000002728</v>
      </c>
    </row>
    <row r="129" spans="1:26" ht="20.149999999999999" customHeight="1" x14ac:dyDescent="0.4">
      <c r="A129" s="21">
        <v>94</v>
      </c>
      <c r="B129" s="1" t="s">
        <v>367</v>
      </c>
      <c r="C129" s="1" t="s">
        <v>23</v>
      </c>
      <c r="D129" s="24" t="s">
        <v>368</v>
      </c>
      <c r="E129" s="29" t="s">
        <v>338</v>
      </c>
      <c r="F129" s="11">
        <f>VLOOKUP(B129,'[2]DHG 2023-24'!$B$2:$J$265,9,FALSE)</f>
        <v>27</v>
      </c>
      <c r="G129" s="11">
        <f>VLOOKUP(B129,'[2]DHG 2023-24'!$B$2:$K$265,10,FALSE)</f>
        <v>701</v>
      </c>
      <c r="H129" s="11">
        <f>VLOOKUP(B129,'[2]DHG 2023-24'!$B$2:$AV$265,47,FALSE)</f>
        <v>1080.9700000000003</v>
      </c>
      <c r="I129" s="11">
        <f>VLOOKUP(B129,'[2]DHG 2023-24'!$B$2:$AW$265,48,FALSE)</f>
        <v>213.37</v>
      </c>
      <c r="J129" s="11">
        <f>VLOOKUP(B129,'[2]DHG 2023-24'!$B$2:$CO$265,49,FALSE)</f>
        <v>12</v>
      </c>
      <c r="K129" s="11">
        <f>VLOOKUP(B129,'[2]DHG 2023-24'!$B$2:$AK$265,36,FALSE)</f>
        <v>0</v>
      </c>
      <c r="L129" s="12">
        <f>VLOOKUP(B129,'[2]DHG 2023-24'!$B$2:$AY$265,50,FALSE)</f>
        <v>1306.3400000000001</v>
      </c>
      <c r="M129" s="11">
        <f>VLOOKUP(B129,'[2]DHG 2023-24'!$B$2:$CM$265,90,FALSE)</f>
        <v>1070.1000000000004</v>
      </c>
      <c r="N129" s="11">
        <f>VLOOKUP(B129,'[2]DHG 2023-24'!$B$2:$CN$265,91,FALSE)</f>
        <v>224.24</v>
      </c>
      <c r="O129" s="11">
        <f>VLOOKUP(B129,'[2]DHG 2023-24'!$B$2:$CO$265,92,FALSE)</f>
        <v>16</v>
      </c>
      <c r="P129" s="46">
        <f>VLOOKUP(B129,'[2]DHG 2023-24'!$B$2:$CP$265,93,FALSE)</f>
        <v>1310.3400000000001</v>
      </c>
      <c r="Q129" s="11">
        <f>VLOOKUP(B129,'[1]DHG 2024-25'!$B$2:$J$265,9,FALSE)</f>
        <v>27</v>
      </c>
      <c r="R129" s="11">
        <f>VLOOKUP(B129,'[1]DHG 2024-25'!$B$2:$K$265,10,FALSE)</f>
        <v>707</v>
      </c>
      <c r="S129" s="11">
        <f>VLOOKUP(B129,'[1]DHG 2024-25'!$B$2:$AV$265,47,FALSE)</f>
        <v>1079.25</v>
      </c>
      <c r="T129" s="11">
        <f>VLOOKUP(B129,'[1]DHG 2024-25'!$B$2:$AW$265,48,FALSE)</f>
        <v>218.55</v>
      </c>
      <c r="U129" s="11">
        <f>VLOOKUP(B129,'[1]DHG 2024-25'!$B$2:$AX$265,49,FALSE)</f>
        <v>12</v>
      </c>
      <c r="V129" s="11">
        <f>VLOOKUP(B129,'[1]DHG 2024-25'!$B$2:$AL$265,37,FALSE)</f>
        <v>0</v>
      </c>
      <c r="W129" s="50">
        <f>VLOOKUP(B129,'[1]DHG 2024-25'!$B$2:$AY$265,50,FALSE)</f>
        <v>1309.8</v>
      </c>
      <c r="X129" s="39">
        <f t="shared" si="2"/>
        <v>3.459999999999809</v>
      </c>
      <c r="Z129" s="41">
        <f t="shared" si="3"/>
        <v>-0.54000000000019099</v>
      </c>
    </row>
    <row r="130" spans="1:26" ht="20.149999999999999" customHeight="1" x14ac:dyDescent="0.4">
      <c r="A130" s="2">
        <v>77</v>
      </c>
      <c r="B130" s="1" t="s">
        <v>139</v>
      </c>
      <c r="C130" s="1" t="s">
        <v>34</v>
      </c>
      <c r="D130" s="24" t="s">
        <v>140</v>
      </c>
      <c r="E130" s="29" t="s">
        <v>51</v>
      </c>
      <c r="F130" s="11">
        <f>VLOOKUP(B130,'[2]DHG 2023-24'!$B$2:$J$265,9,FALSE)</f>
        <v>20</v>
      </c>
      <c r="G130" s="11">
        <f>VLOOKUP(B130,'[2]DHG 2023-24'!$B$2:$K$265,10,FALSE)</f>
        <v>490</v>
      </c>
      <c r="H130" s="11">
        <f>VLOOKUP(B130,'[2]DHG 2023-24'!$B$2:$AV$265,47,FALSE)</f>
        <v>769.92</v>
      </c>
      <c r="I130" s="11">
        <f>VLOOKUP(B130,'[2]DHG 2023-24'!$B$2:$AW$265,48,FALSE)</f>
        <v>106.47</v>
      </c>
      <c r="J130" s="11">
        <f>VLOOKUP(B130,'[2]DHG 2023-24'!$B$2:$CO$265,49,FALSE)</f>
        <v>10</v>
      </c>
      <c r="K130" s="11">
        <f>VLOOKUP(B130,'[2]DHG 2023-24'!$B$2:$AK$265,36,FALSE)</f>
        <v>5</v>
      </c>
      <c r="L130" s="12">
        <f>VLOOKUP(B130,'[2]DHG 2023-24'!$B$2:$AY$265,50,FALSE)</f>
        <v>886.39</v>
      </c>
      <c r="M130" s="11">
        <f>VLOOKUP(B130,'[2]DHG 2023-24'!$B$2:$CM$265,90,FALSE)</f>
        <v>757.4</v>
      </c>
      <c r="N130" s="11">
        <f>VLOOKUP(B130,'[2]DHG 2023-24'!$B$2:$CN$265,91,FALSE)</f>
        <v>119.99</v>
      </c>
      <c r="O130" s="11">
        <f>VLOOKUP(B130,'[2]DHG 2023-24'!$B$2:$CO$265,92,FALSE)</f>
        <v>10</v>
      </c>
      <c r="P130" s="46">
        <f>VLOOKUP(B130,'[2]DHG 2023-24'!$B$2:$CP$265,93,FALSE)</f>
        <v>887.39</v>
      </c>
      <c r="Q130" s="11">
        <f>VLOOKUP(B130,'[1]DHG 2024-25'!$B$2:$J$265,9,FALSE)</f>
        <v>20</v>
      </c>
      <c r="R130" s="11">
        <f>VLOOKUP(B130,'[1]DHG 2024-25'!$B$2:$K$265,10,FALSE)</f>
        <v>498</v>
      </c>
      <c r="S130" s="11">
        <f>VLOOKUP(B130,'[1]DHG 2024-25'!$B$2:$AV$265,47,FALSE)</f>
        <v>777.04000000000008</v>
      </c>
      <c r="T130" s="11">
        <f>VLOOKUP(B130,'[1]DHG 2024-25'!$B$2:$AW$265,48,FALSE)</f>
        <v>99.92</v>
      </c>
      <c r="U130" s="11">
        <f>VLOOKUP(B130,'[1]DHG 2024-25'!$B$2:$AX$265,49,FALSE)</f>
        <v>10</v>
      </c>
      <c r="V130" s="11">
        <f>VLOOKUP(B130,'[1]DHG 2024-25'!$B$2:$AL$265,37,FALSE)</f>
        <v>5</v>
      </c>
      <c r="W130" s="50">
        <f>VLOOKUP(B130,'[1]DHG 2024-25'!$B$2:$AY$265,50,FALSE)</f>
        <v>886.96</v>
      </c>
      <c r="X130" s="39">
        <f t="shared" si="2"/>
        <v>0.57000000000005002</v>
      </c>
      <c r="Z130" s="41">
        <f t="shared" si="3"/>
        <v>-0.42999999999994998</v>
      </c>
    </row>
    <row r="131" spans="1:26" ht="20.149999999999999" customHeight="1" x14ac:dyDescent="0.4">
      <c r="A131" s="21">
        <v>94</v>
      </c>
      <c r="B131" s="1" t="s">
        <v>379</v>
      </c>
      <c r="C131" s="1" t="s">
        <v>27</v>
      </c>
      <c r="D131" s="24" t="s">
        <v>380</v>
      </c>
      <c r="E131" s="29" t="s">
        <v>378</v>
      </c>
      <c r="F131" s="11">
        <f>VLOOKUP(B131,'[2]DHG 2023-24'!$B$2:$J$265,9,FALSE)</f>
        <v>6</v>
      </c>
      <c r="G131" s="11">
        <f>VLOOKUP(B131,'[2]DHG 2023-24'!$B$2:$K$265,10,FALSE)</f>
        <v>144</v>
      </c>
      <c r="H131" s="11">
        <f>VLOOKUP(B131,'[2]DHG 2023-24'!$B$2:$AV$265,47,FALSE)</f>
        <v>226.93</v>
      </c>
      <c r="I131" s="11">
        <f>VLOOKUP(B131,'[2]DHG 2023-24'!$B$2:$AW$265,48,FALSE)</f>
        <v>48.51</v>
      </c>
      <c r="J131" s="11">
        <f>VLOOKUP(B131,'[2]DHG 2023-24'!$B$2:$CO$265,49,FALSE)</f>
        <v>0</v>
      </c>
      <c r="K131" s="11">
        <f>VLOOKUP(B131,'[2]DHG 2023-24'!$B$2:$AK$265,36,FALSE)</f>
        <v>0</v>
      </c>
      <c r="L131" s="12">
        <f>VLOOKUP(B131,'[2]DHG 2023-24'!$B$2:$AY$265,50,FALSE)</f>
        <v>275.44</v>
      </c>
      <c r="M131" s="11">
        <f>VLOOKUP(B131,'[2]DHG 2023-24'!$B$2:$CM$265,90,FALSE)</f>
        <v>230</v>
      </c>
      <c r="N131" s="11">
        <f>VLOOKUP(B131,'[2]DHG 2023-24'!$B$2:$CN$265,91,FALSE)</f>
        <v>52.19</v>
      </c>
      <c r="O131" s="11">
        <f>VLOOKUP(B131,'[2]DHG 2023-24'!$B$2:$CO$265,92,FALSE)</f>
        <v>4</v>
      </c>
      <c r="P131" s="46">
        <f>VLOOKUP(B131,'[2]DHG 2023-24'!$B$2:$CP$265,93,FALSE)</f>
        <v>286.19</v>
      </c>
      <c r="Q131" s="11">
        <f>VLOOKUP(B131,'[1]DHG 2024-25'!$B$2:$J$265,9,FALSE)</f>
        <v>6</v>
      </c>
      <c r="R131" s="11">
        <f>VLOOKUP(B131,'[1]DHG 2024-25'!$B$2:$K$265,10,FALSE)</f>
        <v>162</v>
      </c>
      <c r="S131" s="11">
        <f>VLOOKUP(B131,'[1]DHG 2024-25'!$B$2:$AV$265,47,FALSE)</f>
        <v>233.4</v>
      </c>
      <c r="T131" s="11">
        <f>VLOOKUP(B131,'[1]DHG 2024-25'!$B$2:$AW$265,48,FALSE)</f>
        <v>48.46</v>
      </c>
      <c r="U131" s="11">
        <f>VLOOKUP(B131,'[1]DHG 2024-25'!$B$2:$AX$265,49,FALSE)</f>
        <v>4</v>
      </c>
      <c r="V131" s="11">
        <f>VLOOKUP(B131,'[1]DHG 2024-25'!$B$2:$AL$265,37,FALSE)</f>
        <v>0</v>
      </c>
      <c r="W131" s="50">
        <f>VLOOKUP(B131,'[1]DHG 2024-25'!$B$2:$AY$265,50,FALSE)</f>
        <v>285.86</v>
      </c>
      <c r="X131" s="39">
        <f t="shared" si="2"/>
        <v>10.420000000000016</v>
      </c>
      <c r="Z131" s="41">
        <f t="shared" si="3"/>
        <v>-0.32999999999998408</v>
      </c>
    </row>
    <row r="132" spans="1:26" ht="20.149999999999999" customHeight="1" x14ac:dyDescent="0.4">
      <c r="A132" s="21">
        <v>94</v>
      </c>
      <c r="B132" s="1" t="s">
        <v>376</v>
      </c>
      <c r="C132" s="1" t="s">
        <v>49</v>
      </c>
      <c r="D132" s="24" t="s">
        <v>377</v>
      </c>
      <c r="E132" s="29" t="s">
        <v>378</v>
      </c>
      <c r="F132" s="11">
        <f>VLOOKUP(B132,'[2]DHG 2023-24'!$B$2:$J$265,9,FALSE)</f>
        <v>35</v>
      </c>
      <c r="G132" s="11">
        <f>VLOOKUP(B132,'[2]DHG 2023-24'!$B$2:$K$265,10,FALSE)</f>
        <v>1094</v>
      </c>
      <c r="H132" s="11">
        <f>VLOOKUP(B132,'[2]DHG 2023-24'!$B$2:$AV$265,47,FALSE)</f>
        <v>1235.9199999999998</v>
      </c>
      <c r="I132" s="11">
        <f>VLOOKUP(B132,'[2]DHG 2023-24'!$B$2:$AW$265,48,FALSE)</f>
        <v>164.91</v>
      </c>
      <c r="J132" s="11">
        <f>VLOOKUP(B132,'[2]DHG 2023-24'!$B$2:$CO$265,49,FALSE)</f>
        <v>22</v>
      </c>
      <c r="K132" s="11">
        <f>VLOOKUP(B132,'[2]DHG 2023-24'!$B$2:$AK$265,36,FALSE)</f>
        <v>10</v>
      </c>
      <c r="L132" s="12">
        <f>VLOOKUP(B132,'[2]DHG 2023-24'!$B$2:$AY$265,50,FALSE)</f>
        <v>1422.83</v>
      </c>
      <c r="M132" s="11">
        <f>VLOOKUP(B132,'[2]DHG 2023-24'!$B$2:$CM$265,90,FALSE)</f>
        <v>1269.3999999999999</v>
      </c>
      <c r="N132" s="11">
        <f>VLOOKUP(B132,'[2]DHG 2023-24'!$B$2:$CN$265,91,FALSE)</f>
        <v>176.7</v>
      </c>
      <c r="O132" s="11">
        <f>VLOOKUP(B132,'[2]DHG 2023-24'!$B$2:$CO$265,92,FALSE)</f>
        <v>18</v>
      </c>
      <c r="P132" s="46">
        <f>VLOOKUP(B132,'[2]DHG 2023-24'!$B$2:$CP$265,93,FALSE)</f>
        <v>1464.1</v>
      </c>
      <c r="Q132" s="11">
        <f>VLOOKUP(B132,'[1]DHG 2024-25'!$B$2:$J$265,9,FALSE)</f>
        <v>36</v>
      </c>
      <c r="R132" s="11">
        <f>VLOOKUP(B132,'[1]DHG 2024-25'!$B$2:$K$265,10,FALSE)</f>
        <v>1123</v>
      </c>
      <c r="S132" s="11">
        <f>VLOOKUP(B132,'[1]DHG 2024-25'!$B$2:$AV$265,47,FALSE)</f>
        <v>1274.2</v>
      </c>
      <c r="T132" s="11">
        <f>VLOOKUP(B132,'[1]DHG 2024-25'!$B$2:$AW$265,48,FALSE)</f>
        <v>171.57</v>
      </c>
      <c r="U132" s="11">
        <f>VLOOKUP(B132,'[1]DHG 2024-25'!$B$2:$AX$265,49,FALSE)</f>
        <v>18</v>
      </c>
      <c r="V132" s="11">
        <f>VLOOKUP(B132,'[1]DHG 2024-25'!$B$2:$AL$265,37,FALSE)</f>
        <v>10</v>
      </c>
      <c r="W132" s="50">
        <f>VLOOKUP(B132,'[1]DHG 2024-25'!$B$2:$AY$265,50,FALSE)</f>
        <v>1463.77</v>
      </c>
      <c r="X132" s="39">
        <f t="shared" ref="X132:X195" si="4">W132-L132</f>
        <v>40.940000000000055</v>
      </c>
      <c r="Z132" s="41">
        <f t="shared" ref="Z132:Z195" si="5">W132-P132</f>
        <v>-0.32999999999992724</v>
      </c>
    </row>
    <row r="133" spans="1:26" ht="20.149999999999999" customHeight="1" x14ac:dyDescent="0.4">
      <c r="A133" s="2">
        <v>93</v>
      </c>
      <c r="B133" s="1" t="s">
        <v>502</v>
      </c>
      <c r="C133" s="1" t="s">
        <v>23</v>
      </c>
      <c r="D133" s="24" t="s">
        <v>506</v>
      </c>
      <c r="E133" s="29" t="s">
        <v>505</v>
      </c>
      <c r="F133" s="11">
        <f>VLOOKUP(B133,'[2]DHG 2023-24'!$B$2:$J$265,9,FALSE)</f>
        <v>16</v>
      </c>
      <c r="G133" s="11">
        <f>VLOOKUP(B133,'[2]DHG 2023-24'!$B$2:$K$265,10,FALSE)</f>
        <v>449</v>
      </c>
      <c r="H133" s="11">
        <f>VLOOKUP(B133,'[2]DHG 2023-24'!$B$2:$AV$265,47,FALSE)</f>
        <v>539.65</v>
      </c>
      <c r="I133" s="11">
        <f>VLOOKUP(B133,'[2]DHG 2023-24'!$B$2:$AW$265,48,FALSE)</f>
        <v>96.74</v>
      </c>
      <c r="J133" s="11">
        <f>VLOOKUP(B133,'[2]DHG 2023-24'!$B$2:$CO$265,49,FALSE)</f>
        <v>14.5</v>
      </c>
      <c r="K133" s="11">
        <f>VLOOKUP(B133,'[2]DHG 2023-24'!$B$2:$AK$265,36,FALSE)</f>
        <v>6</v>
      </c>
      <c r="L133" s="12">
        <f>VLOOKUP(B133,'[2]DHG 2023-24'!$B$2:$AY$265,50,FALSE)</f>
        <v>650.89</v>
      </c>
      <c r="M133" s="11">
        <f>VLOOKUP(B133,'[2]DHG 2023-24'!$B$2:$CM$265,90,FALSE)</f>
        <v>536.04999999999995</v>
      </c>
      <c r="N133" s="11">
        <f>VLOOKUP(B133,'[2]DHG 2023-24'!$B$2:$CN$265,91,FALSE)</f>
        <v>101.33999999999999</v>
      </c>
      <c r="O133" s="11">
        <f>VLOOKUP(B133,'[2]DHG 2023-24'!$B$2:$CO$265,92,FALSE)</f>
        <v>14.5</v>
      </c>
      <c r="P133" s="46">
        <f>VLOOKUP(B133,'[2]DHG 2023-24'!$B$2:$CP$265,93,FALSE)</f>
        <v>651.89</v>
      </c>
      <c r="Q133" s="11">
        <f>VLOOKUP(B133,'[1]DHG 2024-25'!$B$2:$J$265,9,FALSE)</f>
        <v>16</v>
      </c>
      <c r="R133" s="11">
        <f>VLOOKUP(B133,'[1]DHG 2024-25'!$B$2:$K$265,10,FALSE)</f>
        <v>443</v>
      </c>
      <c r="S133" s="11">
        <f>VLOOKUP(B133,'[1]DHG 2024-25'!$B$2:$AV$265,47,FALSE)</f>
        <v>539.30000000000007</v>
      </c>
      <c r="T133" s="11">
        <f>VLOOKUP(B133,'[1]DHG 2024-25'!$B$2:$AW$265,48,FALSE)</f>
        <v>97.89</v>
      </c>
      <c r="U133" s="11">
        <f>VLOOKUP(B133,'[1]DHG 2024-25'!$B$2:$AX$265,49,FALSE)</f>
        <v>14.5</v>
      </c>
      <c r="V133" s="11">
        <f>VLOOKUP(B133,'[1]DHG 2024-25'!$B$2:$AL$265,37,FALSE)</f>
        <v>6</v>
      </c>
      <c r="W133" s="50">
        <f>VLOOKUP(B133,'[1]DHG 2024-25'!$B$2:$AY$265,50,FALSE)</f>
        <v>651.69000000000005</v>
      </c>
      <c r="X133" s="39">
        <f t="shared" si="4"/>
        <v>0.80000000000006821</v>
      </c>
      <c r="Z133" s="41">
        <f t="shared" si="5"/>
        <v>-0.19999999999993179</v>
      </c>
    </row>
    <row r="134" spans="1:26" ht="20.149999999999999" customHeight="1" x14ac:dyDescent="0.4">
      <c r="A134" s="2">
        <v>93</v>
      </c>
      <c r="B134" s="1" t="s">
        <v>452</v>
      </c>
      <c r="C134" s="1" t="s">
        <v>30</v>
      </c>
      <c r="D134" s="24" t="s">
        <v>453</v>
      </c>
      <c r="E134" s="29" t="s">
        <v>454</v>
      </c>
      <c r="F134" s="11">
        <f>VLOOKUP(B134,'[2]DHG 2023-24'!$B$2:$J$265,9,FALSE)</f>
        <v>41</v>
      </c>
      <c r="G134" s="11">
        <f>VLOOKUP(B134,'[2]DHG 2023-24'!$B$2:$K$265,10,FALSE)</f>
        <v>1375</v>
      </c>
      <c r="H134" s="11">
        <f>VLOOKUP(B134,'[2]DHG 2023-24'!$B$2:$AV$265,47,FALSE)</f>
        <v>1332.0600000000002</v>
      </c>
      <c r="I134" s="11">
        <f>VLOOKUP(B134,'[2]DHG 2023-24'!$B$2:$AW$265,48,FALSE)</f>
        <v>201.28</v>
      </c>
      <c r="J134" s="11">
        <f>VLOOKUP(B134,'[2]DHG 2023-24'!$B$2:$CO$265,49,FALSE)</f>
        <v>18</v>
      </c>
      <c r="K134" s="11">
        <f>VLOOKUP(B134,'[2]DHG 2023-24'!$B$2:$AK$265,36,FALSE)</f>
        <v>0</v>
      </c>
      <c r="L134" s="12">
        <f>VLOOKUP(B134,'[2]DHG 2023-24'!$B$2:$AY$265,50,FALSE)</f>
        <v>1551.3400000000001</v>
      </c>
      <c r="M134" s="11">
        <f>VLOOKUP(B134,'[2]DHG 2023-24'!$B$2:$CM$265,90,FALSE)</f>
        <v>1354.1200000000001</v>
      </c>
      <c r="N134" s="11">
        <f>VLOOKUP(B134,'[2]DHG 2023-24'!$B$2:$CN$265,91,FALSE)</f>
        <v>185.22</v>
      </c>
      <c r="O134" s="11">
        <f>VLOOKUP(B134,'[2]DHG 2023-24'!$B$2:$CO$265,92,FALSE)</f>
        <v>15</v>
      </c>
      <c r="P134" s="46">
        <f>VLOOKUP(B134,'[2]DHG 2023-24'!$B$2:$CP$265,93,FALSE)</f>
        <v>1554.3400000000001</v>
      </c>
      <c r="Q134" s="11">
        <f>VLOOKUP(B134,'[1]DHG 2024-25'!$B$2:$J$265,9,FALSE)</f>
        <v>41</v>
      </c>
      <c r="R134" s="11">
        <f>VLOOKUP(B134,'[1]DHG 2024-25'!$B$2:$K$265,10,FALSE)</f>
        <v>1381</v>
      </c>
      <c r="S134" s="11">
        <f>VLOOKUP(B134,'[1]DHG 2024-25'!$B$2:$AV$265,47,FALSE)</f>
        <v>1333.57</v>
      </c>
      <c r="T134" s="11">
        <f>VLOOKUP(B134,'[1]DHG 2024-25'!$B$2:$AW$265,48,FALSE)</f>
        <v>202.72</v>
      </c>
      <c r="U134" s="11">
        <f>VLOOKUP(B134,'[1]DHG 2024-25'!$B$2:$AX$265,49,FALSE)</f>
        <v>18</v>
      </c>
      <c r="V134" s="11">
        <f>VLOOKUP(B134,'[1]DHG 2024-25'!$B$2:$AL$265,37,FALSE)</f>
        <v>0</v>
      </c>
      <c r="W134" s="50">
        <f>VLOOKUP(B134,'[1]DHG 2024-25'!$B$2:$AY$265,50,FALSE)</f>
        <v>1554.29</v>
      </c>
      <c r="X134" s="39">
        <f t="shared" si="4"/>
        <v>2.9499999999998181</v>
      </c>
      <c r="Z134" s="41">
        <f t="shared" si="5"/>
        <v>-5.0000000000181899E-2</v>
      </c>
    </row>
    <row r="135" spans="1:26" ht="20.149999999999999" customHeight="1" x14ac:dyDescent="0.4">
      <c r="A135" s="2">
        <v>93</v>
      </c>
      <c r="B135" s="1" t="s">
        <v>551</v>
      </c>
      <c r="C135" s="1" t="s">
        <v>81</v>
      </c>
      <c r="D135" s="24" t="s">
        <v>552</v>
      </c>
      <c r="E135" s="29" t="s">
        <v>553</v>
      </c>
      <c r="F135" s="11">
        <f>VLOOKUP(B135,'[2]DHG 2023-24'!$B$2:$J$265,9,FALSE)</f>
        <v>20</v>
      </c>
      <c r="G135" s="11">
        <f>VLOOKUP(B135,'[2]DHG 2023-24'!$B$2:$K$265,10,FALSE)</f>
        <v>468</v>
      </c>
      <c r="H135" s="11">
        <f>VLOOKUP(B135,'[2]DHG 2023-24'!$B$2:$AV$265,47,FALSE)</f>
        <v>806.79000000000008</v>
      </c>
      <c r="I135" s="11">
        <f>VLOOKUP(B135,'[2]DHG 2023-24'!$B$2:$AW$265,48,FALSE)</f>
        <v>127.37</v>
      </c>
      <c r="J135" s="11">
        <f>VLOOKUP(B135,'[2]DHG 2023-24'!$B$2:$CO$265,49,FALSE)</f>
        <v>14</v>
      </c>
      <c r="K135" s="11">
        <f>VLOOKUP(B135,'[2]DHG 2023-24'!$B$2:$AK$265,36,FALSE)</f>
        <v>9</v>
      </c>
      <c r="L135" s="12">
        <f>VLOOKUP(B135,'[2]DHG 2023-24'!$B$2:$AY$265,50,FALSE)</f>
        <v>948.16000000000008</v>
      </c>
      <c r="M135" s="11">
        <f>VLOOKUP(B135,'[2]DHG 2023-24'!$B$2:$CM$265,90,FALSE)</f>
        <v>805.40000000000009</v>
      </c>
      <c r="N135" s="11">
        <f>VLOOKUP(B135,'[2]DHG 2023-24'!$B$2:$CN$265,91,FALSE)</f>
        <v>159.76</v>
      </c>
      <c r="O135" s="11">
        <f>VLOOKUP(B135,'[2]DHG 2023-24'!$B$2:$CO$265,92,FALSE)</f>
        <v>15</v>
      </c>
      <c r="P135" s="46">
        <f>VLOOKUP(B135,'[2]DHG 2023-24'!$B$2:$CP$265,93,FALSE)</f>
        <v>980.16000000000008</v>
      </c>
      <c r="Q135" s="11">
        <f>VLOOKUP(B135,'[1]DHG 2024-25'!$B$2:$J$265,9,FALSE)</f>
        <v>21</v>
      </c>
      <c r="R135" s="11">
        <f>VLOOKUP(B135,'[1]DHG 2024-25'!$B$2:$K$265,10,FALSE)</f>
        <v>491</v>
      </c>
      <c r="S135" s="11">
        <f>VLOOKUP(B135,'[1]DHG 2024-25'!$B$2:$AV$265,47,FALSE)</f>
        <v>835.56000000000006</v>
      </c>
      <c r="T135" s="11">
        <f>VLOOKUP(B135,'[1]DHG 2024-25'!$B$2:$AW$265,48,FALSE)</f>
        <v>129.59</v>
      </c>
      <c r="U135" s="11">
        <f>VLOOKUP(B135,'[1]DHG 2024-25'!$B$2:$AX$265,49,FALSE)</f>
        <v>15</v>
      </c>
      <c r="V135" s="11">
        <f>VLOOKUP(B135,'[1]DHG 2024-25'!$B$2:$AL$265,37,FALSE)</f>
        <v>9</v>
      </c>
      <c r="W135" s="50">
        <f>VLOOKUP(B135,'[1]DHG 2024-25'!$B$2:$AY$265,50,FALSE)</f>
        <v>980.15000000000009</v>
      </c>
      <c r="X135" s="39">
        <f t="shared" si="4"/>
        <v>31.990000000000009</v>
      </c>
      <c r="Z135" s="41">
        <f t="shared" si="5"/>
        <v>-9.9999999999909051E-3</v>
      </c>
    </row>
    <row r="136" spans="1:26" ht="20.149999999999999" customHeight="1" x14ac:dyDescent="0.4">
      <c r="A136" s="2">
        <v>77</v>
      </c>
      <c r="B136" s="1" t="s">
        <v>10</v>
      </c>
      <c r="C136" s="1" t="s">
        <v>11</v>
      </c>
      <c r="D136" s="24" t="s">
        <v>12</v>
      </c>
      <c r="E136" s="29" t="s">
        <v>13</v>
      </c>
      <c r="F136" s="11">
        <f>VLOOKUP(B136,'[2]DHG 2023-24'!$B$2:$J$265,9,FALSE)</f>
        <v>0</v>
      </c>
      <c r="G136" s="11">
        <f>VLOOKUP(B136,'[2]DHG 2023-24'!$B$2:$K$265,10,FALSE)</f>
        <v>0</v>
      </c>
      <c r="H136" s="11">
        <f>VLOOKUP(B136,'[2]DHG 2023-24'!$B$2:$AV$265,47,FALSE)</f>
        <v>234.46</v>
      </c>
      <c r="I136" s="11">
        <f>VLOOKUP(B136,'[2]DHG 2023-24'!$B$2:$AW$265,48,FALSE)</f>
        <v>34.54</v>
      </c>
      <c r="J136" s="11">
        <f>VLOOKUP(B136,'[2]DHG 2023-24'!$B$2:$CO$265,49,FALSE)</f>
        <v>0</v>
      </c>
      <c r="K136" s="11">
        <f>VLOOKUP(B136,'[2]DHG 2023-24'!$B$2:$AK$265,36,FALSE)</f>
        <v>0</v>
      </c>
      <c r="L136" s="12">
        <f>VLOOKUP(B136,'[2]DHG 2023-24'!$B$2:$AY$265,50,FALSE)</f>
        <v>269</v>
      </c>
      <c r="M136" s="11">
        <f>VLOOKUP(B136,'[2]DHG 2023-24'!$B$2:$CM$265,90,FALSE)</f>
        <v>234.4</v>
      </c>
      <c r="N136" s="11">
        <f>VLOOKUP(B136,'[2]DHG 2023-24'!$B$2:$CN$265,91,FALSE)</f>
        <v>34.6</v>
      </c>
      <c r="O136" s="11">
        <f>VLOOKUP(B136,'[2]DHG 2023-24'!$B$2:$CO$265,92,FALSE)</f>
        <v>0</v>
      </c>
      <c r="P136" s="46">
        <f>VLOOKUP(B136,'[2]DHG 2023-24'!$B$2:$CP$265,93,FALSE)</f>
        <v>269</v>
      </c>
      <c r="Q136" s="11">
        <f>VLOOKUP(B136,'[1]DHG 2024-25'!$B$2:$J$265,9,FALSE)</f>
        <v>0</v>
      </c>
      <c r="R136" s="11">
        <f>VLOOKUP(B136,'[1]DHG 2024-25'!$B$2:$K$265,10,FALSE)</f>
        <v>0</v>
      </c>
      <c r="S136" s="11">
        <f>VLOOKUP(B136,'[1]DHG 2024-25'!$B$2:$AV$265,47,FALSE)</f>
        <v>233.53</v>
      </c>
      <c r="T136" s="11">
        <f>VLOOKUP(B136,'[1]DHG 2024-25'!$B$2:$AW$265,48,FALSE)</f>
        <v>35.47</v>
      </c>
      <c r="U136" s="11">
        <f>VLOOKUP(B136,'[1]DHG 2024-25'!$B$2:$AX$265,49,FALSE)</f>
        <v>0</v>
      </c>
      <c r="V136" s="11">
        <f>VLOOKUP(B136,'[1]DHG 2024-25'!$B$2:$AL$265,37,FALSE)</f>
        <v>0</v>
      </c>
      <c r="W136" s="50">
        <f>VLOOKUP(B136,'[1]DHG 2024-25'!$B$2:$AY$265,50,FALSE)</f>
        <v>269</v>
      </c>
      <c r="X136" s="39">
        <f t="shared" si="4"/>
        <v>0</v>
      </c>
      <c r="Z136" s="41">
        <f t="shared" si="5"/>
        <v>0</v>
      </c>
    </row>
    <row r="137" spans="1:26" ht="20.149999999999999" customHeight="1" x14ac:dyDescent="0.4">
      <c r="A137" s="2">
        <v>77</v>
      </c>
      <c r="B137" s="1" t="s">
        <v>206</v>
      </c>
      <c r="C137" s="1" t="s">
        <v>59</v>
      </c>
      <c r="D137" s="24" t="s">
        <v>156</v>
      </c>
      <c r="E137" s="29" t="s">
        <v>207</v>
      </c>
      <c r="F137" s="11">
        <f>VLOOKUP(B137,'[2]DHG 2023-24'!$B$2:$J$265,9,FALSE)</f>
        <v>2</v>
      </c>
      <c r="G137" s="11">
        <f>VLOOKUP(B137,'[2]DHG 2023-24'!$B$2:$K$265,10,FALSE)</f>
        <v>70</v>
      </c>
      <c r="H137" s="11">
        <f>VLOOKUP(B137,'[2]DHG 2023-24'!$B$2:$AV$265,47,FALSE)</f>
        <v>87.31</v>
      </c>
      <c r="I137" s="11">
        <f>VLOOKUP(B137,'[2]DHG 2023-24'!$B$2:$AW$265,48,FALSE)</f>
        <v>17.190000000000001</v>
      </c>
      <c r="J137" s="11">
        <f>VLOOKUP(B137,'[2]DHG 2023-24'!$B$2:$CO$265,49,FALSE)</f>
        <v>0</v>
      </c>
      <c r="K137" s="11">
        <f>VLOOKUP(B137,'[2]DHG 2023-24'!$B$2:$AK$265,36,FALSE)</f>
        <v>0</v>
      </c>
      <c r="L137" s="12">
        <f>VLOOKUP(B137,'[2]DHG 2023-24'!$B$2:$AY$265,50,FALSE)</f>
        <v>104.5</v>
      </c>
      <c r="M137" s="11">
        <f>VLOOKUP(B137,'[2]DHG 2023-24'!$B$2:$CM$265,90,FALSE)</f>
        <v>85</v>
      </c>
      <c r="N137" s="11">
        <f>VLOOKUP(B137,'[2]DHG 2023-24'!$B$2:$CN$265,91,FALSE)</f>
        <v>19.5</v>
      </c>
      <c r="O137" s="11">
        <f>VLOOKUP(B137,'[2]DHG 2023-24'!$B$2:$CO$265,92,FALSE)</f>
        <v>0</v>
      </c>
      <c r="P137" s="46">
        <f>VLOOKUP(B137,'[2]DHG 2023-24'!$B$2:$CP$265,93,FALSE)</f>
        <v>104.5</v>
      </c>
      <c r="Q137" s="11">
        <f>VLOOKUP(B137,'[1]DHG 2024-25'!$B$2:$J$265,9,FALSE)</f>
        <v>2</v>
      </c>
      <c r="R137" s="11">
        <f>VLOOKUP(B137,'[1]DHG 2024-25'!$B$2:$K$265,10,FALSE)</f>
        <v>70</v>
      </c>
      <c r="S137" s="11">
        <f>VLOOKUP(B137,'[1]DHG 2024-25'!$B$2:$AV$265,47,FALSE)</f>
        <v>88</v>
      </c>
      <c r="T137" s="11">
        <f>VLOOKUP(B137,'[1]DHG 2024-25'!$B$2:$AW$265,48,FALSE)</f>
        <v>16.5</v>
      </c>
      <c r="U137" s="11">
        <f>VLOOKUP(B137,'[1]DHG 2024-25'!$B$2:$AX$265,49,FALSE)</f>
        <v>0</v>
      </c>
      <c r="V137" s="11">
        <f>VLOOKUP(B137,'[1]DHG 2024-25'!$B$2:$AL$265,37,FALSE)</f>
        <v>0</v>
      </c>
      <c r="W137" s="50">
        <f>VLOOKUP(B137,'[1]DHG 2024-25'!$B$2:$AY$265,50,FALSE)</f>
        <v>104.5</v>
      </c>
      <c r="X137" s="39">
        <f t="shared" si="4"/>
        <v>0</v>
      </c>
      <c r="Z137" s="41">
        <f t="shared" si="5"/>
        <v>0</v>
      </c>
    </row>
    <row r="138" spans="1:26" ht="20.149999999999999" customHeight="1" x14ac:dyDescent="0.4">
      <c r="A138" s="2">
        <v>77</v>
      </c>
      <c r="B138" s="1" t="s">
        <v>160</v>
      </c>
      <c r="C138" s="1" t="s">
        <v>11</v>
      </c>
      <c r="D138" s="24" t="s">
        <v>161</v>
      </c>
      <c r="E138" s="29" t="s">
        <v>149</v>
      </c>
      <c r="F138" s="11">
        <f>VLOOKUP(B138,'[2]DHG 2023-24'!$B$2:$J$265,9,FALSE)</f>
        <v>0</v>
      </c>
      <c r="G138" s="11">
        <f>VLOOKUP(B138,'[2]DHG 2023-24'!$B$2:$K$265,10,FALSE)</f>
        <v>0</v>
      </c>
      <c r="H138" s="11">
        <f>VLOOKUP(B138,'[2]DHG 2023-24'!$B$2:$AV$265,47,FALSE)</f>
        <v>27.5</v>
      </c>
      <c r="I138" s="11">
        <f>VLOOKUP(B138,'[2]DHG 2023-24'!$B$2:$AW$265,48,FALSE)</f>
        <v>3.5</v>
      </c>
      <c r="J138" s="11">
        <f>VLOOKUP(B138,'[2]DHG 2023-24'!$B$2:$CO$265,49,FALSE)</f>
        <v>0</v>
      </c>
      <c r="K138" s="11">
        <f>VLOOKUP(B138,'[2]DHG 2023-24'!$B$2:$AK$265,36,FALSE)</f>
        <v>0</v>
      </c>
      <c r="L138" s="12">
        <f>VLOOKUP(B138,'[2]DHG 2023-24'!$B$2:$AY$265,50,FALSE)</f>
        <v>31</v>
      </c>
      <c r="M138" s="11">
        <f>VLOOKUP(B138,'[2]DHG 2023-24'!$B$2:$CM$265,90,FALSE)</f>
        <v>24</v>
      </c>
      <c r="N138" s="11">
        <f>VLOOKUP(B138,'[2]DHG 2023-24'!$B$2:$CN$265,91,FALSE)</f>
        <v>7</v>
      </c>
      <c r="O138" s="11">
        <f>VLOOKUP(B138,'[2]DHG 2023-24'!$B$2:$CO$265,92,FALSE)</f>
        <v>0</v>
      </c>
      <c r="P138" s="46">
        <f>VLOOKUP(B138,'[2]DHG 2023-24'!$B$2:$CP$265,93,FALSE)</f>
        <v>31</v>
      </c>
      <c r="Q138" s="11">
        <f>VLOOKUP(B138,'[1]DHG 2024-25'!$B$2:$J$265,9,FALSE)</f>
        <v>0</v>
      </c>
      <c r="R138" s="11">
        <f>VLOOKUP(B138,'[1]DHG 2024-25'!$B$2:$K$265,10,FALSE)</f>
        <v>0</v>
      </c>
      <c r="S138" s="11">
        <f>VLOOKUP(B138,'[1]DHG 2024-25'!$B$2:$AV$265,47,FALSE)</f>
        <v>24</v>
      </c>
      <c r="T138" s="11">
        <f>VLOOKUP(B138,'[1]DHG 2024-25'!$B$2:$AW$265,48,FALSE)</f>
        <v>7</v>
      </c>
      <c r="U138" s="11">
        <f>VLOOKUP(B138,'[1]DHG 2024-25'!$B$2:$AX$265,49,FALSE)</f>
        <v>0</v>
      </c>
      <c r="V138" s="11">
        <f>VLOOKUP(B138,'[1]DHG 2024-25'!$B$2:$AL$265,37,FALSE)</f>
        <v>0</v>
      </c>
      <c r="W138" s="50">
        <f>VLOOKUP(B138,'[1]DHG 2024-25'!$B$2:$AY$265,50,FALSE)</f>
        <v>31</v>
      </c>
      <c r="X138" s="39">
        <f t="shared" si="4"/>
        <v>0</v>
      </c>
      <c r="Z138" s="41">
        <f t="shared" si="5"/>
        <v>0</v>
      </c>
    </row>
    <row r="139" spans="1:26" ht="20.149999999999999" customHeight="1" x14ac:dyDescent="0.4">
      <c r="A139" s="2">
        <v>77</v>
      </c>
      <c r="B139" s="1" t="s">
        <v>61</v>
      </c>
      <c r="C139" s="1" t="s">
        <v>11</v>
      </c>
      <c r="D139" s="24" t="s">
        <v>62</v>
      </c>
      <c r="E139" s="29" t="s">
        <v>63</v>
      </c>
      <c r="F139" s="11">
        <f>VLOOKUP(B139,'[2]DHG 2023-24'!$B$2:$J$265,9,FALSE)</f>
        <v>0</v>
      </c>
      <c r="G139" s="11">
        <f>VLOOKUP(B139,'[2]DHG 2023-24'!$B$2:$K$265,10,FALSE)</f>
        <v>0</v>
      </c>
      <c r="H139" s="11">
        <f>VLOOKUP(B139,'[2]DHG 2023-24'!$B$2:$AV$265,47,FALSE)</f>
        <v>303.77999999999997</v>
      </c>
      <c r="I139" s="11">
        <f>VLOOKUP(B139,'[2]DHG 2023-24'!$B$2:$AW$265,48,FALSE)</f>
        <v>20.22</v>
      </c>
      <c r="J139" s="11">
        <f>VLOOKUP(B139,'[2]DHG 2023-24'!$B$2:$CO$265,49,FALSE)</f>
        <v>0</v>
      </c>
      <c r="K139" s="11">
        <f>VLOOKUP(B139,'[2]DHG 2023-24'!$B$2:$AK$265,36,FALSE)</f>
        <v>0</v>
      </c>
      <c r="L139" s="12">
        <f>VLOOKUP(B139,'[2]DHG 2023-24'!$B$2:$AY$265,50,FALSE)</f>
        <v>324</v>
      </c>
      <c r="M139" s="11">
        <f>VLOOKUP(B139,'[2]DHG 2023-24'!$B$2:$CM$265,90,FALSE)</f>
        <v>278</v>
      </c>
      <c r="N139" s="11">
        <f>VLOOKUP(B139,'[2]DHG 2023-24'!$B$2:$CN$265,91,FALSE)</f>
        <v>46</v>
      </c>
      <c r="O139" s="11">
        <f>VLOOKUP(B139,'[2]DHG 2023-24'!$B$2:$CO$265,92,FALSE)</f>
        <v>0</v>
      </c>
      <c r="P139" s="46">
        <f>VLOOKUP(B139,'[2]DHG 2023-24'!$B$2:$CP$265,93,FALSE)</f>
        <v>324</v>
      </c>
      <c r="Q139" s="11">
        <f>VLOOKUP(B139,'[1]DHG 2024-25'!$B$2:$J$265,9,FALSE)</f>
        <v>0</v>
      </c>
      <c r="R139" s="11">
        <f>VLOOKUP(B139,'[1]DHG 2024-25'!$B$2:$K$265,10,FALSE)</f>
        <v>0</v>
      </c>
      <c r="S139" s="11">
        <f>VLOOKUP(B139,'[1]DHG 2024-25'!$B$2:$AV$265,47,FALSE)</f>
        <v>300.92</v>
      </c>
      <c r="T139" s="11">
        <f>VLOOKUP(B139,'[1]DHG 2024-25'!$B$2:$AW$265,48,FALSE)</f>
        <v>23.08</v>
      </c>
      <c r="U139" s="11">
        <f>VLOOKUP(B139,'[1]DHG 2024-25'!$B$2:$AX$265,49,FALSE)</f>
        <v>0</v>
      </c>
      <c r="V139" s="11">
        <f>VLOOKUP(B139,'[1]DHG 2024-25'!$B$2:$AL$265,37,FALSE)</f>
        <v>0</v>
      </c>
      <c r="W139" s="50">
        <f>VLOOKUP(B139,'[1]DHG 2024-25'!$B$2:$AY$265,50,FALSE)</f>
        <v>324</v>
      </c>
      <c r="X139" s="39">
        <f t="shared" si="4"/>
        <v>0</v>
      </c>
      <c r="Z139" s="41">
        <f t="shared" si="5"/>
        <v>0</v>
      </c>
    </row>
    <row r="140" spans="1:26" ht="20.149999999999999" customHeight="1" x14ac:dyDescent="0.4">
      <c r="A140" s="2">
        <v>93</v>
      </c>
      <c r="B140" s="1" t="s">
        <v>514</v>
      </c>
      <c r="C140" s="1" t="s">
        <v>515</v>
      </c>
      <c r="D140" s="24" t="s">
        <v>516</v>
      </c>
      <c r="E140" s="29" t="s">
        <v>511</v>
      </c>
      <c r="F140" s="11">
        <f>VLOOKUP(B140,'[2]DHG 2023-24'!$B$2:$J$265,9,FALSE)</f>
        <v>0</v>
      </c>
      <c r="G140" s="11">
        <f>VLOOKUP(B140,'[2]DHG 2023-24'!$B$2:$K$265,10,FALSE)</f>
        <v>0</v>
      </c>
      <c r="H140" s="11">
        <f>VLOOKUP(B140,'[2]DHG 2023-24'!$B$2:$AV$265,47,FALSE)</f>
        <v>146.48000000000002</v>
      </c>
      <c r="I140" s="11">
        <f>VLOOKUP(B140,'[2]DHG 2023-24'!$B$2:$AW$265,48,FALSE)</f>
        <v>12.82</v>
      </c>
      <c r="J140" s="11">
        <f>VLOOKUP(B140,'[2]DHG 2023-24'!$B$2:$CO$265,49,FALSE)</f>
        <v>0</v>
      </c>
      <c r="K140" s="11">
        <f>VLOOKUP(B140,'[2]DHG 2023-24'!$B$2:$AK$265,36,FALSE)</f>
        <v>0</v>
      </c>
      <c r="L140" s="12">
        <f>VLOOKUP(B140,'[2]DHG 2023-24'!$B$2:$AY$265,50,FALSE)</f>
        <v>159.30000000000001</v>
      </c>
      <c r="M140" s="11">
        <f>VLOOKUP(B140,'[2]DHG 2023-24'!$B$2:$CM$265,90,FALSE)</f>
        <v>146.48000000000002</v>
      </c>
      <c r="N140" s="11">
        <f>VLOOKUP(B140,'[2]DHG 2023-24'!$B$2:$CN$265,91,FALSE)</f>
        <v>12.82</v>
      </c>
      <c r="O140" s="11">
        <f>VLOOKUP(B140,'[2]DHG 2023-24'!$B$2:$CO$265,92,FALSE)</f>
        <v>0</v>
      </c>
      <c r="P140" s="46">
        <f>VLOOKUP(B140,'[2]DHG 2023-24'!$B$2:$CP$265,93,FALSE)</f>
        <v>159.30000000000001</v>
      </c>
      <c r="Q140" s="11">
        <f>VLOOKUP(B140,'[1]DHG 2024-25'!$B$2:$J$265,9,FALSE)</f>
        <v>0</v>
      </c>
      <c r="R140" s="11">
        <f>VLOOKUP(B140,'[1]DHG 2024-25'!$B$2:$K$265,10,FALSE)</f>
        <v>0</v>
      </c>
      <c r="S140" s="11">
        <f>VLOOKUP(B140,'[1]DHG 2024-25'!$B$2:$AV$265,47,FALSE)</f>
        <v>146.96</v>
      </c>
      <c r="T140" s="11">
        <f>VLOOKUP(B140,'[1]DHG 2024-25'!$B$2:$AW$265,48,FALSE)</f>
        <v>12.34</v>
      </c>
      <c r="U140" s="11">
        <f>VLOOKUP(B140,'[1]DHG 2024-25'!$B$2:$AX$265,49,FALSE)</f>
        <v>0</v>
      </c>
      <c r="V140" s="11">
        <f>VLOOKUP(B140,'[1]DHG 2024-25'!$B$2:$AL$265,37,FALSE)</f>
        <v>0</v>
      </c>
      <c r="W140" s="50">
        <f>VLOOKUP(B140,'[1]DHG 2024-25'!$B$2:$AY$265,50,FALSE)</f>
        <v>159.30000000000001</v>
      </c>
      <c r="X140" s="39">
        <f t="shared" si="4"/>
        <v>0</v>
      </c>
      <c r="Z140" s="41">
        <f t="shared" si="5"/>
        <v>0</v>
      </c>
    </row>
    <row r="141" spans="1:26" ht="20.149999999999999" customHeight="1" x14ac:dyDescent="0.4">
      <c r="A141" s="2">
        <v>93</v>
      </c>
      <c r="B141" s="1" t="s">
        <v>554</v>
      </c>
      <c r="C141" s="1" t="s">
        <v>122</v>
      </c>
      <c r="D141" s="24" t="s">
        <v>443</v>
      </c>
      <c r="E141" s="29" t="s">
        <v>553</v>
      </c>
      <c r="F141" s="11">
        <f>VLOOKUP(B141,'[2]DHG 2023-24'!$B$2:$J$265,9,FALSE)</f>
        <v>0</v>
      </c>
      <c r="G141" s="11">
        <f>VLOOKUP(B141,'[2]DHG 2023-24'!$B$2:$K$265,10,FALSE)</f>
        <v>0</v>
      </c>
      <c r="H141" s="11">
        <f>VLOOKUP(B141,'[2]DHG 2023-24'!$B$2:$AV$265,47,FALSE)</f>
        <v>53.5</v>
      </c>
      <c r="I141" s="11">
        <f>VLOOKUP(B141,'[2]DHG 2023-24'!$B$2:$AW$265,48,FALSE)</f>
        <v>15.5</v>
      </c>
      <c r="J141" s="11">
        <f>VLOOKUP(B141,'[2]DHG 2023-24'!$B$2:$CO$265,49,FALSE)</f>
        <v>0</v>
      </c>
      <c r="K141" s="11">
        <f>VLOOKUP(B141,'[2]DHG 2023-24'!$B$2:$AK$265,36,FALSE)</f>
        <v>0</v>
      </c>
      <c r="L141" s="12">
        <f>VLOOKUP(B141,'[2]DHG 2023-24'!$B$2:$AY$265,50,FALSE)</f>
        <v>69</v>
      </c>
      <c r="M141" s="11">
        <f>VLOOKUP(B141,'[2]DHG 2023-24'!$B$2:$CM$265,90,FALSE)</f>
        <v>52</v>
      </c>
      <c r="N141" s="11">
        <f>VLOOKUP(B141,'[2]DHG 2023-24'!$B$2:$CN$265,91,FALSE)</f>
        <v>17</v>
      </c>
      <c r="O141" s="11">
        <f>VLOOKUP(B141,'[2]DHG 2023-24'!$B$2:$CO$265,92,FALSE)</f>
        <v>0</v>
      </c>
      <c r="P141" s="46">
        <f>VLOOKUP(B141,'[2]DHG 2023-24'!$B$2:$CP$265,93,FALSE)</f>
        <v>69</v>
      </c>
      <c r="Q141" s="11">
        <f>VLOOKUP(B141,'[1]DHG 2024-25'!$B$2:$J$265,9,FALSE)</f>
        <v>0</v>
      </c>
      <c r="R141" s="11">
        <f>VLOOKUP(B141,'[1]DHG 2024-25'!$B$2:$K$265,10,FALSE)</f>
        <v>0</v>
      </c>
      <c r="S141" s="11">
        <f>VLOOKUP(B141,'[1]DHG 2024-25'!$B$2:$AV$265,47,FALSE)</f>
        <v>54</v>
      </c>
      <c r="T141" s="11">
        <f>VLOOKUP(B141,'[1]DHG 2024-25'!$B$2:$AW$265,48,FALSE)</f>
        <v>15</v>
      </c>
      <c r="U141" s="11">
        <f>VLOOKUP(B141,'[1]DHG 2024-25'!$B$2:$AX$265,49,FALSE)</f>
        <v>0</v>
      </c>
      <c r="V141" s="11">
        <f>VLOOKUP(B141,'[1]DHG 2024-25'!$B$2:$AL$265,37,FALSE)</f>
        <v>0</v>
      </c>
      <c r="W141" s="50">
        <f>VLOOKUP(B141,'[1]DHG 2024-25'!$B$2:$AY$265,50,FALSE)</f>
        <v>69</v>
      </c>
      <c r="X141" s="39">
        <f t="shared" si="4"/>
        <v>0</v>
      </c>
      <c r="Z141" s="41">
        <f t="shared" si="5"/>
        <v>0</v>
      </c>
    </row>
    <row r="142" spans="1:26" ht="20.149999999999999" customHeight="1" x14ac:dyDescent="0.4">
      <c r="A142" s="2">
        <v>93</v>
      </c>
      <c r="B142" s="1" t="s">
        <v>442</v>
      </c>
      <c r="C142" s="1" t="s">
        <v>122</v>
      </c>
      <c r="D142" s="24" t="s">
        <v>443</v>
      </c>
      <c r="E142" s="29" t="s">
        <v>441</v>
      </c>
      <c r="F142" s="11">
        <f>VLOOKUP(B142,'[2]DHG 2023-24'!$B$2:$J$265,9,FALSE)</f>
        <v>0</v>
      </c>
      <c r="G142" s="11">
        <f>VLOOKUP(B142,'[2]DHG 2023-24'!$B$2:$K$265,10,FALSE)</f>
        <v>0</v>
      </c>
      <c r="H142" s="11">
        <f>VLOOKUP(B142,'[2]DHG 2023-24'!$B$2:$AV$265,47,FALSE)</f>
        <v>46</v>
      </c>
      <c r="I142" s="11">
        <f>VLOOKUP(B142,'[2]DHG 2023-24'!$B$2:$AW$265,48,FALSE)</f>
        <v>27</v>
      </c>
      <c r="J142" s="11">
        <f>VLOOKUP(B142,'[2]DHG 2023-24'!$B$2:$CO$265,49,FALSE)</f>
        <v>0</v>
      </c>
      <c r="K142" s="11">
        <f>VLOOKUP(B142,'[2]DHG 2023-24'!$B$2:$AK$265,36,FALSE)</f>
        <v>0</v>
      </c>
      <c r="L142" s="12">
        <f>VLOOKUP(B142,'[2]DHG 2023-24'!$B$2:$AY$265,50,FALSE)</f>
        <v>73</v>
      </c>
      <c r="M142" s="11">
        <f>VLOOKUP(B142,'[2]DHG 2023-24'!$B$2:$CM$265,90,FALSE)</f>
        <v>46</v>
      </c>
      <c r="N142" s="11">
        <f>VLOOKUP(B142,'[2]DHG 2023-24'!$B$2:$CN$265,91,FALSE)</f>
        <v>27</v>
      </c>
      <c r="O142" s="11">
        <f>VLOOKUP(B142,'[2]DHG 2023-24'!$B$2:$CO$265,92,FALSE)</f>
        <v>0</v>
      </c>
      <c r="P142" s="46">
        <f>VLOOKUP(B142,'[2]DHG 2023-24'!$B$2:$CP$265,93,FALSE)</f>
        <v>73</v>
      </c>
      <c r="Q142" s="11">
        <f>VLOOKUP(B142,'[1]DHG 2024-25'!$B$2:$J$265,9,FALSE)</f>
        <v>0</v>
      </c>
      <c r="R142" s="11">
        <f>VLOOKUP(B142,'[1]DHG 2024-25'!$B$2:$K$265,10,FALSE)</f>
        <v>0</v>
      </c>
      <c r="S142" s="11">
        <f>VLOOKUP(B142,'[1]DHG 2024-25'!$B$2:$AV$265,47,FALSE)</f>
        <v>46</v>
      </c>
      <c r="T142" s="11">
        <f>VLOOKUP(B142,'[1]DHG 2024-25'!$B$2:$AW$265,48,FALSE)</f>
        <v>27</v>
      </c>
      <c r="U142" s="11">
        <f>VLOOKUP(B142,'[1]DHG 2024-25'!$B$2:$AX$265,49,FALSE)</f>
        <v>0</v>
      </c>
      <c r="V142" s="11">
        <f>VLOOKUP(B142,'[1]DHG 2024-25'!$B$2:$AL$265,37,FALSE)</f>
        <v>0</v>
      </c>
      <c r="W142" s="50">
        <f>VLOOKUP(B142,'[1]DHG 2024-25'!$B$2:$AY$265,50,FALSE)</f>
        <v>73</v>
      </c>
      <c r="X142" s="39">
        <f t="shared" si="4"/>
        <v>0</v>
      </c>
      <c r="Z142" s="41">
        <f t="shared" si="5"/>
        <v>0</v>
      </c>
    </row>
    <row r="143" spans="1:26" ht="20.149999999999999" customHeight="1" x14ac:dyDescent="0.4">
      <c r="A143" s="2">
        <v>93</v>
      </c>
      <c r="B143" s="1" t="s">
        <v>572</v>
      </c>
      <c r="C143" s="1" t="s">
        <v>122</v>
      </c>
      <c r="D143" s="24" t="s">
        <v>443</v>
      </c>
      <c r="E143" s="29" t="s">
        <v>548</v>
      </c>
      <c r="F143" s="11">
        <f>VLOOKUP(B143,'[2]DHG 2023-24'!$B$2:$J$265,9,FALSE)</f>
        <v>0</v>
      </c>
      <c r="G143" s="11">
        <f>VLOOKUP(B143,'[2]DHG 2023-24'!$B$2:$K$265,10,FALSE)</f>
        <v>0</v>
      </c>
      <c r="H143" s="11">
        <f>VLOOKUP(B143,'[2]DHG 2023-24'!$B$2:$AV$265,47,FALSE)</f>
        <v>66.75</v>
      </c>
      <c r="I143" s="11">
        <f>VLOOKUP(B143,'[2]DHG 2023-24'!$B$2:$AW$265,48,FALSE)</f>
        <v>3.75</v>
      </c>
      <c r="J143" s="11">
        <f>VLOOKUP(B143,'[2]DHG 2023-24'!$B$2:$CO$265,49,FALSE)</f>
        <v>0</v>
      </c>
      <c r="K143" s="11">
        <f>VLOOKUP(B143,'[2]DHG 2023-24'!$B$2:$AK$265,36,FALSE)</f>
        <v>0</v>
      </c>
      <c r="L143" s="12">
        <f>VLOOKUP(B143,'[2]DHG 2023-24'!$B$2:$AY$265,50,FALSE)</f>
        <v>70.5</v>
      </c>
      <c r="M143" s="11">
        <f>VLOOKUP(B143,'[2]DHG 2023-24'!$B$2:$CM$265,90,FALSE)</f>
        <v>66.5</v>
      </c>
      <c r="N143" s="11">
        <f>VLOOKUP(B143,'[2]DHG 2023-24'!$B$2:$CN$265,91,FALSE)</f>
        <v>4</v>
      </c>
      <c r="O143" s="11">
        <f>VLOOKUP(B143,'[2]DHG 2023-24'!$B$2:$CO$265,92,FALSE)</f>
        <v>0</v>
      </c>
      <c r="P143" s="46">
        <f>VLOOKUP(B143,'[2]DHG 2023-24'!$B$2:$CP$265,93,FALSE)</f>
        <v>70.5</v>
      </c>
      <c r="Q143" s="11">
        <f>VLOOKUP(B143,'[1]DHG 2024-25'!$B$2:$J$265,9,FALSE)</f>
        <v>0</v>
      </c>
      <c r="R143" s="11">
        <f>VLOOKUP(B143,'[1]DHG 2024-25'!$B$2:$K$265,10,FALSE)</f>
        <v>0</v>
      </c>
      <c r="S143" s="11">
        <f>VLOOKUP(B143,'[1]DHG 2024-25'!$B$2:$AV$265,47,FALSE)</f>
        <v>67</v>
      </c>
      <c r="T143" s="11">
        <f>VLOOKUP(B143,'[1]DHG 2024-25'!$B$2:$AW$265,48,FALSE)</f>
        <v>3.5</v>
      </c>
      <c r="U143" s="11">
        <f>VLOOKUP(B143,'[1]DHG 2024-25'!$B$2:$AX$265,49,FALSE)</f>
        <v>0</v>
      </c>
      <c r="V143" s="11">
        <f>VLOOKUP(B143,'[1]DHG 2024-25'!$B$2:$AL$265,37,FALSE)</f>
        <v>0</v>
      </c>
      <c r="W143" s="50">
        <f>VLOOKUP(B143,'[1]DHG 2024-25'!$B$2:$AY$265,50,FALSE)</f>
        <v>70.5</v>
      </c>
      <c r="X143" s="39">
        <f t="shared" si="4"/>
        <v>0</v>
      </c>
      <c r="Z143" s="41">
        <f t="shared" si="5"/>
        <v>0</v>
      </c>
    </row>
    <row r="144" spans="1:26" ht="20.149999999999999" customHeight="1" x14ac:dyDescent="0.4">
      <c r="A144" s="2">
        <v>93</v>
      </c>
      <c r="B144" s="1" t="s">
        <v>608</v>
      </c>
      <c r="C144" s="1" t="s">
        <v>609</v>
      </c>
      <c r="D144" s="24" t="s">
        <v>610</v>
      </c>
      <c r="E144" s="29" t="s">
        <v>528</v>
      </c>
      <c r="F144" s="11">
        <f>VLOOKUP(B144,'[2]DHG 2023-24'!$B$2:$J$265,9,FALSE)</f>
        <v>0</v>
      </c>
      <c r="G144" s="11">
        <f>VLOOKUP(B144,'[2]DHG 2023-24'!$B$2:$K$265,10,FALSE)</f>
        <v>0</v>
      </c>
      <c r="H144" s="11">
        <f>VLOOKUP(B144,'[2]DHG 2023-24'!$B$2:$AV$265,47,FALSE)</f>
        <v>62.25</v>
      </c>
      <c r="I144" s="11">
        <f>VLOOKUP(B144,'[2]DHG 2023-24'!$B$2:$AW$265,48,FALSE)</f>
        <v>32.75</v>
      </c>
      <c r="J144" s="11">
        <f>VLOOKUP(B144,'[2]DHG 2023-24'!$B$2:$CO$265,49,FALSE)</f>
        <v>0</v>
      </c>
      <c r="K144" s="11">
        <f>VLOOKUP(B144,'[2]DHG 2023-24'!$B$2:$AK$265,36,FALSE)</f>
        <v>0</v>
      </c>
      <c r="L144" s="12">
        <f>VLOOKUP(B144,'[2]DHG 2023-24'!$B$2:$AY$265,50,FALSE)</f>
        <v>95</v>
      </c>
      <c r="M144" s="11">
        <f>VLOOKUP(B144,'[2]DHG 2023-24'!$B$2:$CM$265,90,FALSE)</f>
        <v>44</v>
      </c>
      <c r="N144" s="11">
        <f>VLOOKUP(B144,'[2]DHG 2023-24'!$B$2:$CN$265,91,FALSE)</f>
        <v>51</v>
      </c>
      <c r="O144" s="11">
        <f>VLOOKUP(B144,'[2]DHG 2023-24'!$B$2:$CO$265,92,FALSE)</f>
        <v>0</v>
      </c>
      <c r="P144" s="46">
        <f>VLOOKUP(B144,'[2]DHG 2023-24'!$B$2:$CP$265,93,FALSE)</f>
        <v>95</v>
      </c>
      <c r="Q144" s="11">
        <f>VLOOKUP(B144,'[1]DHG 2024-25'!$B$2:$J$265,9,FALSE)</f>
        <v>0</v>
      </c>
      <c r="R144" s="11">
        <f>VLOOKUP(B144,'[1]DHG 2024-25'!$B$2:$K$265,10,FALSE)</f>
        <v>0</v>
      </c>
      <c r="S144" s="11">
        <f>VLOOKUP(B144,'[1]DHG 2024-25'!$B$2:$AV$265,47,FALSE)</f>
        <v>62.5</v>
      </c>
      <c r="T144" s="11">
        <f>VLOOKUP(B144,'[1]DHG 2024-25'!$B$2:$AW$265,48,FALSE)</f>
        <v>32.5</v>
      </c>
      <c r="U144" s="11">
        <f>VLOOKUP(B144,'[1]DHG 2024-25'!$B$2:$AX$265,49,FALSE)</f>
        <v>0</v>
      </c>
      <c r="V144" s="11">
        <f>VLOOKUP(B144,'[1]DHG 2024-25'!$B$2:$AL$265,37,FALSE)</f>
        <v>0</v>
      </c>
      <c r="W144" s="50">
        <f>VLOOKUP(B144,'[1]DHG 2024-25'!$B$2:$AY$265,50,FALSE)</f>
        <v>95</v>
      </c>
      <c r="X144" s="39">
        <f t="shared" si="4"/>
        <v>0</v>
      </c>
      <c r="Z144" s="41">
        <f t="shared" si="5"/>
        <v>0</v>
      </c>
    </row>
    <row r="145" spans="1:26" ht="20.149999999999999" customHeight="1" x14ac:dyDescent="0.4">
      <c r="A145" s="21">
        <v>94</v>
      </c>
      <c r="B145" s="1" t="s">
        <v>262</v>
      </c>
      <c r="C145" s="1" t="s">
        <v>263</v>
      </c>
      <c r="D145" s="24" t="s">
        <v>264</v>
      </c>
      <c r="E145" s="29" t="s">
        <v>261</v>
      </c>
      <c r="F145" s="11">
        <f>VLOOKUP(B145,'[2]DHG 2023-24'!$B$2:$J$265,9,FALSE)</f>
        <v>0</v>
      </c>
      <c r="G145" s="11">
        <f>VLOOKUP(B145,'[2]DHG 2023-24'!$B$2:$K$265,10,FALSE)</f>
        <v>0</v>
      </c>
      <c r="H145" s="11">
        <f>VLOOKUP(B145,'[2]DHG 2023-24'!$B$2:$AV$265,47,FALSE)</f>
        <v>161</v>
      </c>
      <c r="I145" s="11">
        <f>VLOOKUP(B145,'[2]DHG 2023-24'!$B$2:$AW$265,48,FALSE)</f>
        <v>22</v>
      </c>
      <c r="J145" s="11">
        <f>VLOOKUP(B145,'[2]DHG 2023-24'!$B$2:$CO$265,49,FALSE)</f>
        <v>0</v>
      </c>
      <c r="K145" s="11">
        <f>VLOOKUP(B145,'[2]DHG 2023-24'!$B$2:$AK$265,36,FALSE)</f>
        <v>0</v>
      </c>
      <c r="L145" s="12">
        <f>VLOOKUP(B145,'[2]DHG 2023-24'!$B$2:$AY$265,50,FALSE)</f>
        <v>183</v>
      </c>
      <c r="M145" s="11">
        <f>VLOOKUP(B145,'[2]DHG 2023-24'!$B$2:$CM$265,90,FALSE)</f>
        <v>161</v>
      </c>
      <c r="N145" s="11">
        <f>VLOOKUP(B145,'[2]DHG 2023-24'!$B$2:$CN$265,91,FALSE)</f>
        <v>22</v>
      </c>
      <c r="O145" s="11">
        <f>VLOOKUP(B145,'[2]DHG 2023-24'!$B$2:$CO$265,92,FALSE)</f>
        <v>0</v>
      </c>
      <c r="P145" s="46">
        <f>VLOOKUP(B145,'[2]DHG 2023-24'!$B$2:$CP$265,93,FALSE)</f>
        <v>183</v>
      </c>
      <c r="Q145" s="11">
        <f>VLOOKUP(B145,'[1]DHG 2024-25'!$B$2:$J$265,9,FALSE)</f>
        <v>0</v>
      </c>
      <c r="R145" s="11">
        <f>VLOOKUP(B145,'[1]DHG 2024-25'!$B$2:$K$265,10,FALSE)</f>
        <v>0</v>
      </c>
      <c r="S145" s="11">
        <f>VLOOKUP(B145,'[1]DHG 2024-25'!$B$2:$AV$265,47,FALSE)</f>
        <v>161</v>
      </c>
      <c r="T145" s="11">
        <f>VLOOKUP(B145,'[1]DHG 2024-25'!$B$2:$AW$265,48,FALSE)</f>
        <v>22</v>
      </c>
      <c r="U145" s="11">
        <f>VLOOKUP(B145,'[1]DHG 2024-25'!$B$2:$AX$265,49,FALSE)</f>
        <v>0</v>
      </c>
      <c r="V145" s="11">
        <f>VLOOKUP(B145,'[1]DHG 2024-25'!$B$2:$AL$265,37,FALSE)</f>
        <v>0</v>
      </c>
      <c r="W145" s="50">
        <f>VLOOKUP(B145,'[1]DHG 2024-25'!$B$2:$AY$265,50,FALSE)</f>
        <v>183</v>
      </c>
      <c r="X145" s="39">
        <f t="shared" si="4"/>
        <v>0</v>
      </c>
      <c r="Z145" s="41">
        <f t="shared" si="5"/>
        <v>0</v>
      </c>
    </row>
    <row r="146" spans="1:26" ht="20.149999999999999" customHeight="1" x14ac:dyDescent="0.4">
      <c r="A146" s="21">
        <v>94</v>
      </c>
      <c r="B146" s="1" t="s">
        <v>365</v>
      </c>
      <c r="C146" s="1" t="s">
        <v>218</v>
      </c>
      <c r="D146" s="24" t="s">
        <v>366</v>
      </c>
      <c r="E146" s="29" t="s">
        <v>328</v>
      </c>
      <c r="F146" s="11">
        <f>VLOOKUP(B146,'[2]DHG 2023-24'!$B$2:$J$265,9,FALSE)</f>
        <v>11</v>
      </c>
      <c r="G146" s="11">
        <f>VLOOKUP(B146,'[2]DHG 2023-24'!$B$2:$K$265,10,FALSE)</f>
        <v>130</v>
      </c>
      <c r="H146" s="11">
        <f>VLOOKUP(B146,'[2]DHG 2023-24'!$B$2:$AV$265,47,FALSE)</f>
        <v>385.81</v>
      </c>
      <c r="I146" s="11">
        <f>VLOOKUP(B146,'[2]DHG 2023-24'!$B$2:$AW$265,48,FALSE)</f>
        <v>54.19</v>
      </c>
      <c r="J146" s="11">
        <f>VLOOKUP(B146,'[2]DHG 2023-24'!$B$2:$CO$265,49,FALSE)</f>
        <v>6</v>
      </c>
      <c r="K146" s="11">
        <f>VLOOKUP(B146,'[2]DHG 2023-24'!$B$2:$AK$265,36,FALSE)</f>
        <v>0</v>
      </c>
      <c r="L146" s="12">
        <f>VLOOKUP(B146,'[2]DHG 2023-24'!$B$2:$AY$265,50,FALSE)</f>
        <v>446</v>
      </c>
      <c r="M146" s="11">
        <f>VLOOKUP(B146,'[2]DHG 2023-24'!$B$2:$CM$265,90,FALSE)</f>
        <v>383</v>
      </c>
      <c r="N146" s="11">
        <f>VLOOKUP(B146,'[2]DHG 2023-24'!$B$2:$CN$265,91,FALSE)</f>
        <v>57</v>
      </c>
      <c r="O146" s="11">
        <f>VLOOKUP(B146,'[2]DHG 2023-24'!$B$2:$CO$265,92,FALSE)</f>
        <v>6</v>
      </c>
      <c r="P146" s="46">
        <f>VLOOKUP(B146,'[2]DHG 2023-24'!$B$2:$CP$265,93,FALSE)</f>
        <v>446</v>
      </c>
      <c r="Q146" s="11">
        <f>VLOOKUP(B146,'[1]DHG 2024-25'!$B$2:$J$265,9,FALSE)</f>
        <v>11</v>
      </c>
      <c r="R146" s="11">
        <f>VLOOKUP(B146,'[1]DHG 2024-25'!$B$2:$K$265,10,FALSE)</f>
        <v>122</v>
      </c>
      <c r="S146" s="11">
        <f>VLOOKUP(B146,'[1]DHG 2024-25'!$B$2:$AV$265,47,FALSE)</f>
        <v>380.73</v>
      </c>
      <c r="T146" s="11">
        <f>VLOOKUP(B146,'[1]DHG 2024-25'!$B$2:$AW$265,48,FALSE)</f>
        <v>59.27</v>
      </c>
      <c r="U146" s="11">
        <f>VLOOKUP(B146,'[1]DHG 2024-25'!$B$2:$AX$265,49,FALSE)</f>
        <v>6</v>
      </c>
      <c r="V146" s="11">
        <f>VLOOKUP(B146,'[1]DHG 2024-25'!$B$2:$AL$265,37,FALSE)</f>
        <v>0</v>
      </c>
      <c r="W146" s="50">
        <f>VLOOKUP(B146,'[1]DHG 2024-25'!$B$2:$AY$265,50,FALSE)</f>
        <v>446</v>
      </c>
      <c r="X146" s="39">
        <f t="shared" si="4"/>
        <v>0</v>
      </c>
      <c r="Z146" s="41">
        <f t="shared" si="5"/>
        <v>0</v>
      </c>
    </row>
    <row r="147" spans="1:26" ht="20.149999999999999" customHeight="1" x14ac:dyDescent="0.4">
      <c r="A147" s="21">
        <v>94</v>
      </c>
      <c r="B147" s="1" t="s">
        <v>272</v>
      </c>
      <c r="C147" s="1" t="s">
        <v>11</v>
      </c>
      <c r="D147" s="24" t="s">
        <v>273</v>
      </c>
      <c r="E147" s="29" t="s">
        <v>274</v>
      </c>
      <c r="F147" s="11">
        <f>VLOOKUP(B147,'[2]DHG 2023-24'!$B$2:$J$265,9,FALSE)</f>
        <v>0</v>
      </c>
      <c r="G147" s="11">
        <f>VLOOKUP(B147,'[2]DHG 2023-24'!$B$2:$K$265,10,FALSE)</f>
        <v>0</v>
      </c>
      <c r="H147" s="11">
        <f>VLOOKUP(B147,'[2]DHG 2023-24'!$B$2:$AV$265,47,FALSE)</f>
        <v>86.28</v>
      </c>
      <c r="I147" s="11">
        <f>VLOOKUP(B147,'[2]DHG 2023-24'!$B$2:$AW$265,48,FALSE)</f>
        <v>3.72</v>
      </c>
      <c r="J147" s="11">
        <f>VLOOKUP(B147,'[2]DHG 2023-24'!$B$2:$CO$265,49,FALSE)</f>
        <v>0</v>
      </c>
      <c r="K147" s="11">
        <f>VLOOKUP(B147,'[2]DHG 2023-24'!$B$2:$AK$265,36,FALSE)</f>
        <v>0</v>
      </c>
      <c r="L147" s="12">
        <f>VLOOKUP(B147,'[2]DHG 2023-24'!$B$2:$AY$265,50,FALSE)</f>
        <v>90</v>
      </c>
      <c r="M147" s="11">
        <f>VLOOKUP(B147,'[2]DHG 2023-24'!$B$2:$CM$265,90,FALSE)</f>
        <v>86</v>
      </c>
      <c r="N147" s="11">
        <f>VLOOKUP(B147,'[2]DHG 2023-24'!$B$2:$CN$265,91,FALSE)</f>
        <v>4</v>
      </c>
      <c r="O147" s="11">
        <f>VLOOKUP(B147,'[2]DHG 2023-24'!$B$2:$CO$265,92,FALSE)</f>
        <v>0</v>
      </c>
      <c r="P147" s="46">
        <f>VLOOKUP(B147,'[2]DHG 2023-24'!$B$2:$CP$265,93,FALSE)</f>
        <v>90</v>
      </c>
      <c r="Q147" s="11">
        <f>VLOOKUP(B147,'[1]DHG 2024-25'!$B$2:$J$265,9,FALSE)</f>
        <v>0</v>
      </c>
      <c r="R147" s="11">
        <f>VLOOKUP(B147,'[1]DHG 2024-25'!$B$2:$K$265,10,FALSE)</f>
        <v>0</v>
      </c>
      <c r="S147" s="11">
        <f>VLOOKUP(B147,'[1]DHG 2024-25'!$B$2:$AV$265,47,FALSE)</f>
        <v>86.52</v>
      </c>
      <c r="T147" s="11">
        <f>VLOOKUP(B147,'[1]DHG 2024-25'!$B$2:$AW$265,48,FALSE)</f>
        <v>3.48</v>
      </c>
      <c r="U147" s="11">
        <f>VLOOKUP(B147,'[1]DHG 2024-25'!$B$2:$AX$265,49,FALSE)</f>
        <v>0</v>
      </c>
      <c r="V147" s="11">
        <f>VLOOKUP(B147,'[1]DHG 2024-25'!$B$2:$AL$265,37,FALSE)</f>
        <v>0</v>
      </c>
      <c r="W147" s="50">
        <f>VLOOKUP(B147,'[1]DHG 2024-25'!$B$2:$AY$265,50,FALSE)</f>
        <v>90</v>
      </c>
      <c r="X147" s="39">
        <f t="shared" si="4"/>
        <v>0</v>
      </c>
      <c r="Z147" s="41">
        <f t="shared" si="5"/>
        <v>0</v>
      </c>
    </row>
    <row r="148" spans="1:26" ht="20.149999999999999" customHeight="1" x14ac:dyDescent="0.4">
      <c r="A148" s="21">
        <v>94</v>
      </c>
      <c r="B148" s="1" t="s">
        <v>257</v>
      </c>
      <c r="C148" s="1" t="s">
        <v>122</v>
      </c>
      <c r="D148" s="24" t="s">
        <v>258</v>
      </c>
      <c r="E148" s="29" t="s">
        <v>254</v>
      </c>
      <c r="F148" s="11">
        <f>VLOOKUP(B148,'[2]DHG 2023-24'!$B$2:$J$265,9,FALSE)</f>
        <v>0</v>
      </c>
      <c r="G148" s="11">
        <f>VLOOKUP(B148,'[2]DHG 2023-24'!$B$2:$K$265,10,FALSE)</f>
        <v>0</v>
      </c>
      <c r="H148" s="11">
        <f>VLOOKUP(B148,'[2]DHG 2023-24'!$B$2:$AV$265,47,FALSE)</f>
        <v>198.96</v>
      </c>
      <c r="I148" s="11">
        <f>VLOOKUP(B148,'[2]DHG 2023-24'!$B$2:$AW$265,48,FALSE)</f>
        <v>42.04</v>
      </c>
      <c r="J148" s="11">
        <f>VLOOKUP(B148,'[2]DHG 2023-24'!$B$2:$CO$265,49,FALSE)</f>
        <v>0</v>
      </c>
      <c r="K148" s="11">
        <f>VLOOKUP(B148,'[2]DHG 2023-24'!$B$2:$AK$265,36,FALSE)</f>
        <v>0</v>
      </c>
      <c r="L148" s="12">
        <f>VLOOKUP(B148,'[2]DHG 2023-24'!$B$2:$AY$265,50,FALSE)</f>
        <v>241</v>
      </c>
      <c r="M148" s="11">
        <f>VLOOKUP(B148,'[2]DHG 2023-24'!$B$2:$CM$265,90,FALSE)</f>
        <v>204</v>
      </c>
      <c r="N148" s="11">
        <f>VLOOKUP(B148,'[2]DHG 2023-24'!$B$2:$CN$265,91,FALSE)</f>
        <v>38.5</v>
      </c>
      <c r="O148" s="11">
        <f>VLOOKUP(B148,'[2]DHG 2023-24'!$B$2:$CO$265,92,FALSE)</f>
        <v>0</v>
      </c>
      <c r="P148" s="46">
        <f>VLOOKUP(B148,'[2]DHG 2023-24'!$B$2:$CP$265,93,FALSE)</f>
        <v>242.5</v>
      </c>
      <c r="Q148" s="11">
        <f>VLOOKUP(B148,'[1]DHG 2024-25'!$B$2:$J$265,9,FALSE)</f>
        <v>0</v>
      </c>
      <c r="R148" s="11">
        <f>VLOOKUP(B148,'[1]DHG 2024-25'!$B$2:$K$265,10,FALSE)</f>
        <v>0</v>
      </c>
      <c r="S148" s="11">
        <f>VLOOKUP(B148,'[1]DHG 2024-25'!$B$2:$AV$265,47,FALSE)</f>
        <v>199.48</v>
      </c>
      <c r="T148" s="11">
        <f>VLOOKUP(B148,'[1]DHG 2024-25'!$B$2:$AW$265,48,FALSE)</f>
        <v>43.02</v>
      </c>
      <c r="U148" s="11">
        <f>VLOOKUP(B148,'[1]DHG 2024-25'!$B$2:$AX$265,49,FALSE)</f>
        <v>0</v>
      </c>
      <c r="V148" s="11">
        <f>VLOOKUP(B148,'[1]DHG 2024-25'!$B$2:$AL$265,37,FALSE)</f>
        <v>0</v>
      </c>
      <c r="W148" s="50">
        <f>VLOOKUP(B148,'[1]DHG 2024-25'!$B$2:$AY$265,50,FALSE)</f>
        <v>242.5</v>
      </c>
      <c r="X148" s="39">
        <f t="shared" si="4"/>
        <v>1.5</v>
      </c>
      <c r="Z148" s="41">
        <f t="shared" si="5"/>
        <v>0</v>
      </c>
    </row>
    <row r="149" spans="1:26" ht="20.149999999999999" customHeight="1" x14ac:dyDescent="0.4">
      <c r="A149" s="2">
        <v>77</v>
      </c>
      <c r="B149" s="1" t="s">
        <v>229</v>
      </c>
      <c r="C149" s="1" t="s">
        <v>23</v>
      </c>
      <c r="D149" s="24" t="s">
        <v>232</v>
      </c>
      <c r="E149" s="29" t="s">
        <v>223</v>
      </c>
      <c r="F149" s="11">
        <f>VLOOKUP(B149,'[2]DHG 2023-24'!$B$2:$J$265,9,FALSE)</f>
        <v>6</v>
      </c>
      <c r="G149" s="11">
        <f>VLOOKUP(B149,'[2]DHG 2023-24'!$B$2:$K$265,10,FALSE)</f>
        <v>177</v>
      </c>
      <c r="H149" s="11">
        <f>VLOOKUP(B149,'[2]DHG 2023-24'!$B$2:$AV$265,47,FALSE)</f>
        <v>239</v>
      </c>
      <c r="I149" s="11">
        <f>VLOOKUP(B149,'[2]DHG 2023-24'!$B$2:$AW$265,48,FALSE)</f>
        <v>41.3</v>
      </c>
      <c r="J149" s="11">
        <f>VLOOKUP(B149,'[2]DHG 2023-24'!$B$2:$CO$265,49,FALSE)</f>
        <v>7</v>
      </c>
      <c r="K149" s="11">
        <f>VLOOKUP(B149,'[2]DHG 2023-24'!$B$2:$AK$265,36,FALSE)</f>
        <v>9</v>
      </c>
      <c r="L149" s="12">
        <f>VLOOKUP(B149,'[2]DHG 2023-24'!$B$2:$AY$265,50,FALSE)</f>
        <v>287.3</v>
      </c>
      <c r="M149" s="11">
        <f>VLOOKUP(B149,'[2]DHG 2023-24'!$B$2:$CM$265,90,FALSE)</f>
        <v>223.9</v>
      </c>
      <c r="N149" s="11">
        <f>VLOOKUP(B149,'[2]DHG 2023-24'!$B$2:$CN$265,91,FALSE)</f>
        <v>56.399999999999991</v>
      </c>
      <c r="O149" s="11">
        <f>VLOOKUP(B149,'[2]DHG 2023-24'!$B$2:$CO$265,92,FALSE)</f>
        <v>7</v>
      </c>
      <c r="P149" s="46">
        <f>VLOOKUP(B149,'[2]DHG 2023-24'!$B$2:$CP$265,93,FALSE)</f>
        <v>287.3</v>
      </c>
      <c r="Q149" s="11">
        <f>VLOOKUP(B149,'[1]DHG 2024-25'!$B$2:$J$265,9,FALSE)</f>
        <v>6</v>
      </c>
      <c r="R149" s="11">
        <f>VLOOKUP(B149,'[1]DHG 2024-25'!$B$2:$K$265,10,FALSE)</f>
        <v>531</v>
      </c>
      <c r="S149" s="11">
        <f>VLOOKUP(B149,'[1]DHG 2024-25'!$B$2:$AV$265,47,FALSE)</f>
        <v>225.04000000000002</v>
      </c>
      <c r="T149" s="11">
        <f>VLOOKUP(B149,'[1]DHG 2024-25'!$B$2:$AW$265,48,FALSE)</f>
        <v>55.55</v>
      </c>
      <c r="U149" s="11">
        <f>VLOOKUP(B149,'[1]DHG 2024-25'!$B$2:$AX$265,49,FALSE)</f>
        <v>7</v>
      </c>
      <c r="V149" s="11">
        <f>VLOOKUP(B149,'[1]DHG 2024-25'!$B$2:$AL$265,37,FALSE)</f>
        <v>9</v>
      </c>
      <c r="W149" s="50">
        <f>VLOOKUP(B149,'[1]DHG 2024-25'!$B$2:$AY$265,50,FALSE)</f>
        <v>287.59000000000003</v>
      </c>
      <c r="X149" s="39">
        <f t="shared" si="4"/>
        <v>0.29000000000002046</v>
      </c>
      <c r="Z149" s="41">
        <f t="shared" si="5"/>
        <v>0.29000000000002046</v>
      </c>
    </row>
    <row r="150" spans="1:26" ht="20.149999999999999" customHeight="1" x14ac:dyDescent="0.4">
      <c r="A150" s="2">
        <v>77</v>
      </c>
      <c r="B150" s="1" t="s">
        <v>97</v>
      </c>
      <c r="C150" s="1" t="s">
        <v>27</v>
      </c>
      <c r="D150" s="24" t="s">
        <v>98</v>
      </c>
      <c r="E150" s="29" t="s">
        <v>96</v>
      </c>
      <c r="F150" s="11">
        <f>VLOOKUP(B150,'[2]DHG 2023-24'!$B$2:$J$265,9,FALSE)</f>
        <v>9</v>
      </c>
      <c r="G150" s="11">
        <f>VLOOKUP(B150,'[2]DHG 2023-24'!$B$2:$K$265,10,FALSE)</f>
        <v>216</v>
      </c>
      <c r="H150" s="11">
        <f>VLOOKUP(B150,'[2]DHG 2023-24'!$B$2:$AV$265,47,FALSE)</f>
        <v>380.59999999999997</v>
      </c>
      <c r="I150" s="11">
        <f>VLOOKUP(B150,'[2]DHG 2023-24'!$B$2:$AW$265,48,FALSE)</f>
        <v>50.56</v>
      </c>
      <c r="J150" s="11">
        <f>VLOOKUP(B150,'[2]DHG 2023-24'!$B$2:$CO$265,49,FALSE)</f>
        <v>4</v>
      </c>
      <c r="K150" s="11">
        <f>VLOOKUP(B150,'[2]DHG 2023-24'!$B$2:$AK$265,36,FALSE)</f>
        <v>0</v>
      </c>
      <c r="L150" s="12">
        <f>VLOOKUP(B150,'[2]DHG 2023-24'!$B$2:$AY$265,50,FALSE)</f>
        <v>435.15999999999997</v>
      </c>
      <c r="M150" s="11">
        <f>VLOOKUP(B150,'[2]DHG 2023-24'!$B$2:$CM$265,90,FALSE)</f>
        <v>374.49999999999994</v>
      </c>
      <c r="N150" s="11">
        <f>VLOOKUP(B150,'[2]DHG 2023-24'!$B$2:$CN$265,91,FALSE)</f>
        <v>72.790000000000006</v>
      </c>
      <c r="O150" s="11">
        <f>VLOOKUP(B150,'[2]DHG 2023-24'!$B$2:$CO$265,92,FALSE)</f>
        <v>4</v>
      </c>
      <c r="P150" s="46">
        <f>VLOOKUP(B150,'[2]DHG 2023-24'!$B$2:$CP$265,93,FALSE)</f>
        <v>451.28999999999996</v>
      </c>
      <c r="Q150" s="11">
        <f>VLOOKUP(B150,'[1]DHG 2024-25'!$B$2:$J$265,9,FALSE)</f>
        <v>9</v>
      </c>
      <c r="R150" s="11">
        <f>VLOOKUP(B150,'[1]DHG 2024-25'!$B$2:$K$265,10,FALSE)</f>
        <v>243</v>
      </c>
      <c r="S150" s="11">
        <f>VLOOKUP(B150,'[1]DHG 2024-25'!$B$2:$AV$265,47,FALSE)</f>
        <v>398.22999999999996</v>
      </c>
      <c r="T150" s="11">
        <f>VLOOKUP(B150,'[1]DHG 2024-25'!$B$2:$AW$265,48,FALSE)</f>
        <v>49.67</v>
      </c>
      <c r="U150" s="11">
        <f>VLOOKUP(B150,'[1]DHG 2024-25'!$B$2:$AX$265,49,FALSE)</f>
        <v>4</v>
      </c>
      <c r="V150" s="11">
        <f>VLOOKUP(B150,'[1]DHG 2024-25'!$B$2:$AL$265,37,FALSE)</f>
        <v>0</v>
      </c>
      <c r="W150" s="50">
        <f>VLOOKUP(B150,'[1]DHG 2024-25'!$B$2:$AY$265,50,FALSE)</f>
        <v>451.9</v>
      </c>
      <c r="X150" s="39">
        <f t="shared" si="4"/>
        <v>16.740000000000009</v>
      </c>
      <c r="Z150" s="41">
        <f t="shared" si="5"/>
        <v>0.61000000000001364</v>
      </c>
    </row>
    <row r="151" spans="1:26" ht="20.149999999999999" customHeight="1" x14ac:dyDescent="0.4">
      <c r="A151" s="2">
        <v>77</v>
      </c>
      <c r="B151" s="1" t="s">
        <v>134</v>
      </c>
      <c r="C151" s="1" t="s">
        <v>49</v>
      </c>
      <c r="D151" s="24" t="s">
        <v>138</v>
      </c>
      <c r="E151" s="29" t="s">
        <v>137</v>
      </c>
      <c r="F151" s="11">
        <f>VLOOKUP(B151,'[2]DHG 2023-24'!$B$2:$J$265,9,FALSE)</f>
        <v>27</v>
      </c>
      <c r="G151" s="11">
        <f>VLOOKUP(B151,'[2]DHG 2023-24'!$B$2:$K$265,10,FALSE)</f>
        <v>863</v>
      </c>
      <c r="H151" s="11">
        <f>VLOOKUP(B151,'[2]DHG 2023-24'!$B$2:$AV$265,47,FALSE)</f>
        <v>972.46</v>
      </c>
      <c r="I151" s="11">
        <f>VLOOKUP(B151,'[2]DHG 2023-24'!$B$2:$AW$265,48,FALSE)</f>
        <v>138.51</v>
      </c>
      <c r="J151" s="11">
        <f>VLOOKUP(B151,'[2]DHG 2023-24'!$B$2:$CO$265,49,FALSE)</f>
        <v>15</v>
      </c>
      <c r="K151" s="11">
        <f>VLOOKUP(B151,'[2]DHG 2023-24'!$B$2:$AK$265,36,FALSE)</f>
        <v>0</v>
      </c>
      <c r="L151" s="12">
        <f>VLOOKUP(B151,'[2]DHG 2023-24'!$B$2:$AY$265,50,FALSE)</f>
        <v>1125.97</v>
      </c>
      <c r="M151" s="11">
        <f>VLOOKUP(B151,'[2]DHG 2023-24'!$B$2:$CM$265,90,FALSE)</f>
        <v>941.7</v>
      </c>
      <c r="N151" s="11">
        <f>VLOOKUP(B151,'[2]DHG 2023-24'!$B$2:$CN$265,91,FALSE)</f>
        <v>175.7</v>
      </c>
      <c r="O151" s="11">
        <f>VLOOKUP(B151,'[2]DHG 2023-24'!$B$2:$CO$265,92,FALSE)</f>
        <v>15</v>
      </c>
      <c r="P151" s="46">
        <f>VLOOKUP(B151,'[2]DHG 2023-24'!$B$2:$CP$265,93,FALSE)</f>
        <v>1132.4000000000001</v>
      </c>
      <c r="Q151" s="11">
        <f>VLOOKUP(B151,'[1]DHG 2024-25'!$B$2:$J$265,9,FALSE)</f>
        <v>28</v>
      </c>
      <c r="R151" s="11">
        <f>VLOOKUP(B151,'[1]DHG 2024-25'!$B$2:$K$265,10,FALSE)</f>
        <v>863</v>
      </c>
      <c r="S151" s="11">
        <f>VLOOKUP(B151,'[1]DHG 2024-25'!$B$2:$AV$265,47,FALSE)</f>
        <v>972.65</v>
      </c>
      <c r="T151" s="11">
        <f>VLOOKUP(B151,'[1]DHG 2024-25'!$B$2:$AW$265,48,FALSE)</f>
        <v>145.85</v>
      </c>
      <c r="U151" s="11">
        <f>VLOOKUP(B151,'[1]DHG 2024-25'!$B$2:$AX$265,49,FALSE)</f>
        <v>15</v>
      </c>
      <c r="V151" s="11">
        <f>VLOOKUP(B151,'[1]DHG 2024-25'!$B$2:$AL$265,37,FALSE)</f>
        <v>0</v>
      </c>
      <c r="W151" s="50">
        <f>VLOOKUP(B151,'[1]DHG 2024-25'!$B$2:$AY$265,50,FALSE)</f>
        <v>1133.5</v>
      </c>
      <c r="X151" s="39">
        <f t="shared" si="4"/>
        <v>7.5299999999999727</v>
      </c>
      <c r="Z151" s="41">
        <f t="shared" si="5"/>
        <v>1.0999999999999091</v>
      </c>
    </row>
    <row r="152" spans="1:26" ht="20.149999999999999" customHeight="1" x14ac:dyDescent="0.4">
      <c r="A152" s="21">
        <v>94</v>
      </c>
      <c r="B152" s="1" t="s">
        <v>403</v>
      </c>
      <c r="C152" s="1" t="s">
        <v>23</v>
      </c>
      <c r="D152" s="24" t="s">
        <v>406</v>
      </c>
      <c r="E152" s="29" t="s">
        <v>391</v>
      </c>
      <c r="F152" s="11">
        <f>VLOOKUP(B152,'[2]DHG 2023-24'!$B$2:$J$265,9,FALSE)</f>
        <v>3</v>
      </c>
      <c r="G152" s="11">
        <f>VLOOKUP(B152,'[2]DHG 2023-24'!$B$2:$K$265,10,FALSE)</f>
        <v>72</v>
      </c>
      <c r="H152" s="11">
        <f>VLOOKUP(B152,'[2]DHG 2023-24'!$B$2:$AV$265,47,FALSE)</f>
        <v>147.79999999999998</v>
      </c>
      <c r="I152" s="11">
        <f>VLOOKUP(B152,'[2]DHG 2023-24'!$B$2:$AW$265,48,FALSE)</f>
        <v>8.84</v>
      </c>
      <c r="J152" s="11">
        <f>VLOOKUP(B152,'[2]DHG 2023-24'!$B$2:$CO$265,49,FALSE)</f>
        <v>2</v>
      </c>
      <c r="K152" s="11">
        <f>VLOOKUP(B152,'[2]DHG 2023-24'!$B$2:$AK$265,36,FALSE)</f>
        <v>0</v>
      </c>
      <c r="L152" s="12">
        <f>VLOOKUP(B152,'[2]DHG 2023-24'!$B$2:$AY$265,50,FALSE)</f>
        <v>158.63999999999999</v>
      </c>
      <c r="M152" s="11">
        <f>VLOOKUP(B152,'[2]DHG 2023-24'!$B$2:$CM$265,90,FALSE)</f>
        <v>145.1</v>
      </c>
      <c r="N152" s="11">
        <f>VLOOKUP(B152,'[2]DHG 2023-24'!$B$2:$CN$265,91,FALSE)</f>
        <v>13.54</v>
      </c>
      <c r="O152" s="11">
        <f>VLOOKUP(B152,'[2]DHG 2023-24'!$B$2:$CO$265,92,FALSE)</f>
        <v>1</v>
      </c>
      <c r="P152" s="46">
        <f>VLOOKUP(B152,'[2]DHG 2023-24'!$B$2:$CP$265,93,FALSE)</f>
        <v>159.63999999999999</v>
      </c>
      <c r="Q152" s="11">
        <f>VLOOKUP(B152,'[1]DHG 2024-25'!$B$2:$J$265,9,FALSE)</f>
        <v>4</v>
      </c>
      <c r="R152" s="11">
        <f>VLOOKUP(B152,'[1]DHG 2024-25'!$B$2:$K$265,10,FALSE)</f>
        <v>72</v>
      </c>
      <c r="S152" s="11">
        <f>VLOOKUP(B152,'[1]DHG 2024-25'!$B$2:$AV$265,47,FALSE)</f>
        <v>148.54</v>
      </c>
      <c r="T152" s="11">
        <f>VLOOKUP(B152,'[1]DHG 2024-25'!$B$2:$AW$265,48,FALSE)</f>
        <v>10.52</v>
      </c>
      <c r="U152" s="11">
        <f>VLOOKUP(B152,'[1]DHG 2024-25'!$B$2:$AX$265,49,FALSE)</f>
        <v>2</v>
      </c>
      <c r="V152" s="11">
        <f>VLOOKUP(B152,'[1]DHG 2024-25'!$B$2:$AL$265,37,FALSE)</f>
        <v>0</v>
      </c>
      <c r="W152" s="50">
        <f>VLOOKUP(B152,'[1]DHG 2024-25'!$B$2:$AY$265,50,FALSE)</f>
        <v>161.06</v>
      </c>
      <c r="X152" s="39">
        <f t="shared" si="4"/>
        <v>2.4200000000000159</v>
      </c>
      <c r="Z152" s="41">
        <f t="shared" si="5"/>
        <v>1.4200000000000159</v>
      </c>
    </row>
    <row r="153" spans="1:26" ht="20.149999999999999" customHeight="1" x14ac:dyDescent="0.4">
      <c r="A153" s="2">
        <v>77</v>
      </c>
      <c r="B153" s="1" t="s">
        <v>43</v>
      </c>
      <c r="C153" s="1" t="s">
        <v>23</v>
      </c>
      <c r="D153" s="24" t="s">
        <v>44</v>
      </c>
      <c r="E153" s="29" t="s">
        <v>45</v>
      </c>
      <c r="F153" s="11">
        <f>VLOOKUP(B153,'[2]DHG 2023-24'!$B$2:$J$265,9,FALSE)</f>
        <v>25</v>
      </c>
      <c r="G153" s="11">
        <f>VLOOKUP(B153,'[2]DHG 2023-24'!$B$2:$K$265,10,FALSE)</f>
        <v>853</v>
      </c>
      <c r="H153" s="11">
        <f>VLOOKUP(B153,'[2]DHG 2023-24'!$B$2:$AV$265,47,FALSE)</f>
        <v>897.18000000000006</v>
      </c>
      <c r="I153" s="11">
        <f>VLOOKUP(B153,'[2]DHG 2023-24'!$B$2:$AW$265,48,FALSE)</f>
        <v>93.52</v>
      </c>
      <c r="J153" s="11">
        <f>VLOOKUP(B153,'[2]DHG 2023-24'!$B$2:$CO$265,49,FALSE)</f>
        <v>20</v>
      </c>
      <c r="K153" s="11">
        <f>VLOOKUP(B153,'[2]DHG 2023-24'!$B$2:$AK$265,36,FALSE)</f>
        <v>0</v>
      </c>
      <c r="L153" s="12">
        <f>VLOOKUP(B153,'[2]DHG 2023-24'!$B$2:$AY$265,50,FALSE)</f>
        <v>1010.7</v>
      </c>
      <c r="M153" s="11">
        <f>VLOOKUP(B153,'[2]DHG 2023-24'!$B$2:$CM$265,90,FALSE)</f>
        <v>909.40000000000009</v>
      </c>
      <c r="N153" s="11">
        <f>VLOOKUP(B153,'[2]DHG 2023-24'!$B$2:$CN$265,91,FALSE)</f>
        <v>88.3</v>
      </c>
      <c r="O153" s="11">
        <f>VLOOKUP(B153,'[2]DHG 2023-24'!$B$2:$CO$265,92,FALSE)</f>
        <v>15.25</v>
      </c>
      <c r="P153" s="46">
        <f>VLOOKUP(B153,'[2]DHG 2023-24'!$B$2:$CP$265,93,FALSE)</f>
        <v>1012.95</v>
      </c>
      <c r="Q153" s="11">
        <f>VLOOKUP(B153,'[1]DHG 2024-25'!$B$2:$J$265,9,FALSE)</f>
        <v>25</v>
      </c>
      <c r="R153" s="11">
        <f>VLOOKUP(B153,'[1]DHG 2024-25'!$B$2:$K$265,10,FALSE)</f>
        <v>853</v>
      </c>
      <c r="S153" s="11">
        <f>VLOOKUP(B153,'[1]DHG 2024-25'!$B$2:$AV$265,47,FALSE)</f>
        <v>903.23</v>
      </c>
      <c r="T153" s="11">
        <f>VLOOKUP(B153,'[1]DHG 2024-25'!$B$2:$AW$265,48,FALSE)</f>
        <v>91.31</v>
      </c>
      <c r="U153" s="11">
        <f>VLOOKUP(B153,'[1]DHG 2024-25'!$B$2:$AX$265,49,FALSE)</f>
        <v>20</v>
      </c>
      <c r="V153" s="11">
        <f>VLOOKUP(B153,'[1]DHG 2024-25'!$B$2:$AL$265,37,FALSE)</f>
        <v>0</v>
      </c>
      <c r="W153" s="50">
        <f>VLOOKUP(B153,'[1]DHG 2024-25'!$B$2:$AY$265,50,FALSE)</f>
        <v>1014.54</v>
      </c>
      <c r="X153" s="39">
        <f t="shared" si="4"/>
        <v>3.8399999999999181</v>
      </c>
      <c r="Z153" s="41">
        <f t="shared" si="5"/>
        <v>1.5899999999999181</v>
      </c>
    </row>
    <row r="154" spans="1:26" ht="20.149999999999999" customHeight="1" x14ac:dyDescent="0.4">
      <c r="A154" s="21">
        <v>94</v>
      </c>
      <c r="B154" s="1" t="s">
        <v>302</v>
      </c>
      <c r="C154" s="1" t="s">
        <v>27</v>
      </c>
      <c r="D154" s="24" t="s">
        <v>303</v>
      </c>
      <c r="E154" s="29" t="s">
        <v>235</v>
      </c>
      <c r="F154" s="11">
        <f>VLOOKUP(B154,'[2]DHG 2023-24'!$B$2:$J$265,9,FALSE)</f>
        <v>12</v>
      </c>
      <c r="G154" s="11">
        <f>VLOOKUP(B154,'[2]DHG 2023-24'!$B$2:$K$265,10,FALSE)</f>
        <v>312</v>
      </c>
      <c r="H154" s="11">
        <f>VLOOKUP(B154,'[2]DHG 2023-24'!$B$2:$AV$265,47,FALSE)</f>
        <v>432.5</v>
      </c>
      <c r="I154" s="11">
        <f>VLOOKUP(B154,'[2]DHG 2023-24'!$B$2:$AW$265,48,FALSE)</f>
        <v>77.73</v>
      </c>
      <c r="J154" s="11">
        <f>VLOOKUP(B154,'[2]DHG 2023-24'!$B$2:$CO$265,49,FALSE)</f>
        <v>13</v>
      </c>
      <c r="K154" s="11">
        <f>VLOOKUP(B154,'[2]DHG 2023-24'!$B$2:$AK$265,36,FALSE)</f>
        <v>0</v>
      </c>
      <c r="L154" s="12">
        <f>VLOOKUP(B154,'[2]DHG 2023-24'!$B$2:$AY$265,50,FALSE)</f>
        <v>523.23</v>
      </c>
      <c r="M154" s="11">
        <f>VLOOKUP(B154,'[2]DHG 2023-24'!$B$2:$CM$265,90,FALSE)</f>
        <v>443.5</v>
      </c>
      <c r="N154" s="11">
        <f>VLOOKUP(B154,'[2]DHG 2023-24'!$B$2:$CN$265,91,FALSE)</f>
        <v>70.73</v>
      </c>
      <c r="O154" s="11">
        <f>VLOOKUP(B154,'[2]DHG 2023-24'!$B$2:$CO$265,92,FALSE)</f>
        <v>10</v>
      </c>
      <c r="P154" s="46">
        <f>VLOOKUP(B154,'[2]DHG 2023-24'!$B$2:$CP$265,93,FALSE)</f>
        <v>524.23</v>
      </c>
      <c r="Q154" s="11">
        <f>VLOOKUP(B154,'[1]DHG 2024-25'!$B$2:$J$265,9,FALSE)</f>
        <v>12</v>
      </c>
      <c r="R154" s="11">
        <f>VLOOKUP(B154,'[1]DHG 2024-25'!$B$2:$K$265,10,FALSE)</f>
        <v>306</v>
      </c>
      <c r="S154" s="11">
        <f>VLOOKUP(B154,'[1]DHG 2024-25'!$B$2:$AV$265,47,FALSE)</f>
        <v>432.47</v>
      </c>
      <c r="T154" s="11">
        <f>VLOOKUP(B154,'[1]DHG 2024-25'!$B$2:$AW$265,48,FALSE)</f>
        <v>80.53</v>
      </c>
      <c r="U154" s="11">
        <f>VLOOKUP(B154,'[1]DHG 2024-25'!$B$2:$AX$265,49,FALSE)</f>
        <v>13</v>
      </c>
      <c r="V154" s="11">
        <f>VLOOKUP(B154,'[1]DHG 2024-25'!$B$2:$AL$265,37,FALSE)</f>
        <v>0</v>
      </c>
      <c r="W154" s="50">
        <f>VLOOKUP(B154,'[1]DHG 2024-25'!$B$2:$AY$265,50,FALSE)</f>
        <v>526</v>
      </c>
      <c r="X154" s="39">
        <f t="shared" si="4"/>
        <v>2.7699999999999818</v>
      </c>
      <c r="Z154" s="41">
        <f t="shared" si="5"/>
        <v>1.7699999999999818</v>
      </c>
    </row>
    <row r="155" spans="1:26" ht="20.149999999999999" customHeight="1" x14ac:dyDescent="0.4">
      <c r="A155" s="2">
        <v>93</v>
      </c>
      <c r="B155" s="1" t="s">
        <v>558</v>
      </c>
      <c r="C155" s="1" t="s">
        <v>55</v>
      </c>
      <c r="D155" s="24" t="s">
        <v>559</v>
      </c>
      <c r="E155" s="29" t="s">
        <v>536</v>
      </c>
      <c r="F155" s="11">
        <f>VLOOKUP(B155,'[2]DHG 2023-24'!$B$2:$J$265,9,FALSE)</f>
        <v>21</v>
      </c>
      <c r="G155" s="11">
        <f>VLOOKUP(B155,'[2]DHG 2023-24'!$B$2:$K$265,10,FALSE)</f>
        <v>536</v>
      </c>
      <c r="H155" s="11">
        <f>VLOOKUP(B155,'[2]DHG 2023-24'!$B$2:$AV$265,47,FALSE)</f>
        <v>758.81</v>
      </c>
      <c r="I155" s="11">
        <f>VLOOKUP(B155,'[2]DHG 2023-24'!$B$2:$AW$265,48,FALSE)</f>
        <v>141.21</v>
      </c>
      <c r="J155" s="11">
        <f>VLOOKUP(B155,'[2]DHG 2023-24'!$B$2:$CO$265,49,FALSE)</f>
        <v>16</v>
      </c>
      <c r="K155" s="11">
        <f>VLOOKUP(B155,'[2]DHG 2023-24'!$B$2:$AK$265,36,FALSE)</f>
        <v>12</v>
      </c>
      <c r="L155" s="12">
        <f>VLOOKUP(B155,'[2]DHG 2023-24'!$B$2:$AY$265,50,FALSE)</f>
        <v>916.02</v>
      </c>
      <c r="M155" s="11">
        <f>VLOOKUP(B155,'[2]DHG 2023-24'!$B$2:$CM$265,90,FALSE)</f>
        <v>763</v>
      </c>
      <c r="N155" s="11">
        <f>VLOOKUP(B155,'[2]DHG 2023-24'!$B$2:$CN$265,91,FALSE)</f>
        <v>146.02000000000001</v>
      </c>
      <c r="O155" s="11">
        <f>VLOOKUP(B155,'[2]DHG 2023-24'!$B$2:$CO$265,92,FALSE)</f>
        <v>16</v>
      </c>
      <c r="P155" s="46">
        <f>VLOOKUP(B155,'[2]DHG 2023-24'!$B$2:$CP$265,93,FALSE)</f>
        <v>925.02</v>
      </c>
      <c r="Q155" s="11">
        <f>VLOOKUP(B155,'[1]DHG 2024-25'!$B$2:$J$265,9,FALSE)</f>
        <v>21</v>
      </c>
      <c r="R155" s="11">
        <f>VLOOKUP(B155,'[1]DHG 2024-25'!$B$2:$K$265,10,FALSE)</f>
        <v>536</v>
      </c>
      <c r="S155" s="11">
        <f>VLOOKUP(B155,'[1]DHG 2024-25'!$B$2:$AV$265,47,FALSE)</f>
        <v>776.57</v>
      </c>
      <c r="T155" s="11">
        <f>VLOOKUP(B155,'[1]DHG 2024-25'!$B$2:$AW$265,48,FALSE)</f>
        <v>134.37</v>
      </c>
      <c r="U155" s="11">
        <f>VLOOKUP(B155,'[1]DHG 2024-25'!$B$2:$AX$265,49,FALSE)</f>
        <v>16</v>
      </c>
      <c r="V155" s="11">
        <f>VLOOKUP(B155,'[1]DHG 2024-25'!$B$2:$AL$265,37,FALSE)</f>
        <v>12</v>
      </c>
      <c r="W155" s="50">
        <f>VLOOKUP(B155,'[1]DHG 2024-25'!$B$2:$AY$265,50,FALSE)</f>
        <v>926.94</v>
      </c>
      <c r="X155" s="39">
        <f t="shared" si="4"/>
        <v>10.920000000000073</v>
      </c>
      <c r="Z155" s="41">
        <f t="shared" si="5"/>
        <v>1.9200000000000728</v>
      </c>
    </row>
    <row r="156" spans="1:26" ht="20.149999999999999" customHeight="1" x14ac:dyDescent="0.4">
      <c r="A156" s="2">
        <v>77</v>
      </c>
      <c r="B156" s="1" t="s">
        <v>52</v>
      </c>
      <c r="C156" s="1" t="s">
        <v>27</v>
      </c>
      <c r="D156" s="24" t="s">
        <v>53</v>
      </c>
      <c r="E156" s="29" t="s">
        <v>51</v>
      </c>
      <c r="F156" s="11">
        <f>VLOOKUP(B156,'[2]DHG 2023-24'!$B$2:$J$265,9,FALSE)</f>
        <v>8</v>
      </c>
      <c r="G156" s="11">
        <f>VLOOKUP(B156,'[2]DHG 2023-24'!$B$2:$K$265,10,FALSE)</f>
        <v>168</v>
      </c>
      <c r="H156" s="11">
        <f>VLOOKUP(B156,'[2]DHG 2023-24'!$B$2:$AV$265,47,FALSE)</f>
        <v>298.06</v>
      </c>
      <c r="I156" s="11">
        <f>VLOOKUP(B156,'[2]DHG 2023-24'!$B$2:$AW$265,48,FALSE)</f>
        <v>55.69</v>
      </c>
      <c r="J156" s="11">
        <f>VLOOKUP(B156,'[2]DHG 2023-24'!$B$2:$CO$265,49,FALSE)</f>
        <v>2.25</v>
      </c>
      <c r="K156" s="11">
        <f>VLOOKUP(B156,'[2]DHG 2023-24'!$B$2:$AK$265,36,FALSE)</f>
        <v>0</v>
      </c>
      <c r="L156" s="12">
        <f>VLOOKUP(B156,'[2]DHG 2023-24'!$B$2:$AY$265,50,FALSE)</f>
        <v>356</v>
      </c>
      <c r="M156" s="11">
        <f>VLOOKUP(B156,'[2]DHG 2023-24'!$B$2:$CM$265,90,FALSE)</f>
        <v>301.25</v>
      </c>
      <c r="N156" s="11">
        <f>VLOOKUP(B156,'[2]DHG 2023-24'!$B$2:$CN$265,91,FALSE)</f>
        <v>58.559999999999995</v>
      </c>
      <c r="O156" s="11">
        <f>VLOOKUP(B156,'[2]DHG 2023-24'!$B$2:$CO$265,92,FALSE)</f>
        <v>2.25</v>
      </c>
      <c r="P156" s="46">
        <f>VLOOKUP(B156,'[2]DHG 2023-24'!$B$2:$CP$265,93,FALSE)</f>
        <v>362.06</v>
      </c>
      <c r="Q156" s="11">
        <f>VLOOKUP(B156,'[1]DHG 2024-25'!$B$2:$J$265,9,FALSE)</f>
        <v>8</v>
      </c>
      <c r="R156" s="11">
        <f>VLOOKUP(B156,'[1]DHG 2024-25'!$B$2:$K$265,10,FALSE)</f>
        <v>156</v>
      </c>
      <c r="S156" s="11">
        <f>VLOOKUP(B156,'[1]DHG 2024-25'!$B$2:$AV$265,47,FALSE)</f>
        <v>311.79999999999995</v>
      </c>
      <c r="T156" s="11">
        <f>VLOOKUP(B156,'[1]DHG 2024-25'!$B$2:$AW$265,48,FALSE)</f>
        <v>50.16</v>
      </c>
      <c r="U156" s="11">
        <f>VLOOKUP(B156,'[1]DHG 2024-25'!$B$2:$AX$265,49,FALSE)</f>
        <v>2.25</v>
      </c>
      <c r="V156" s="11">
        <f>VLOOKUP(B156,'[1]DHG 2024-25'!$B$2:$AL$265,37,FALSE)</f>
        <v>0</v>
      </c>
      <c r="W156" s="50">
        <f>VLOOKUP(B156,'[1]DHG 2024-25'!$B$2:$AY$265,50,FALSE)</f>
        <v>364.20999999999992</v>
      </c>
      <c r="X156" s="39">
        <f t="shared" si="4"/>
        <v>8.2099999999999227</v>
      </c>
      <c r="Z156" s="41">
        <f t="shared" si="5"/>
        <v>2.1499999999999204</v>
      </c>
    </row>
    <row r="157" spans="1:26" ht="20.149999999999999" customHeight="1" x14ac:dyDescent="0.4">
      <c r="A157" s="21">
        <v>94</v>
      </c>
      <c r="B157" s="1" t="s">
        <v>352</v>
      </c>
      <c r="C157" s="1" t="s">
        <v>59</v>
      </c>
      <c r="D157" s="24" t="s">
        <v>353</v>
      </c>
      <c r="E157" s="29" t="s">
        <v>328</v>
      </c>
      <c r="F157" s="11">
        <f>VLOOKUP(B157,'[2]DHG 2023-24'!$B$2:$J$265,9,FALSE)</f>
        <v>6</v>
      </c>
      <c r="G157" s="11">
        <f>VLOOKUP(B157,'[2]DHG 2023-24'!$B$2:$K$265,10,FALSE)</f>
        <v>120</v>
      </c>
      <c r="H157" s="11">
        <f>VLOOKUP(B157,'[2]DHG 2023-24'!$B$2:$AV$265,47,FALSE)</f>
        <v>290.26</v>
      </c>
      <c r="I157" s="11">
        <f>VLOOKUP(B157,'[2]DHG 2023-24'!$B$2:$AW$265,48,FALSE)</f>
        <v>84.74</v>
      </c>
      <c r="J157" s="11">
        <f>VLOOKUP(B157,'[2]DHG 2023-24'!$B$2:$CO$265,49,FALSE)</f>
        <v>4</v>
      </c>
      <c r="K157" s="11">
        <f>VLOOKUP(B157,'[2]DHG 2023-24'!$B$2:$AK$265,36,FALSE)</f>
        <v>0</v>
      </c>
      <c r="L157" s="12">
        <f>VLOOKUP(B157,'[2]DHG 2023-24'!$B$2:$AY$265,50,FALSE)</f>
        <v>379</v>
      </c>
      <c r="M157" s="11">
        <f>VLOOKUP(B157,'[2]DHG 2023-24'!$B$2:$CM$265,90,FALSE)</f>
        <v>286.38</v>
      </c>
      <c r="N157" s="11">
        <f>VLOOKUP(B157,'[2]DHG 2023-24'!$B$2:$CN$265,91,FALSE)</f>
        <v>86.61999999999999</v>
      </c>
      <c r="O157" s="11">
        <f>VLOOKUP(B157,'[2]DHG 2023-24'!$B$2:$CO$265,92,FALSE)</f>
        <v>3.5</v>
      </c>
      <c r="P157" s="46">
        <f>VLOOKUP(B157,'[2]DHG 2023-24'!$B$2:$CP$265,93,FALSE)</f>
        <v>376.5</v>
      </c>
      <c r="Q157" s="11">
        <f>VLOOKUP(B157,'[1]DHG 2024-25'!$B$2:$J$265,9,FALSE)</f>
        <v>8</v>
      </c>
      <c r="R157" s="11">
        <f>VLOOKUP(B157,'[1]DHG 2024-25'!$B$2:$K$265,10,FALSE)</f>
        <v>144</v>
      </c>
      <c r="S157" s="11">
        <f>VLOOKUP(B157,'[1]DHG 2024-25'!$B$2:$AV$265,47,FALSE)</f>
        <v>287.69</v>
      </c>
      <c r="T157" s="11">
        <f>VLOOKUP(B157,'[1]DHG 2024-25'!$B$2:$AW$265,48,FALSE)</f>
        <v>87.31</v>
      </c>
      <c r="U157" s="11">
        <f>VLOOKUP(B157,'[1]DHG 2024-25'!$B$2:$AX$265,49,FALSE)</f>
        <v>4</v>
      </c>
      <c r="V157" s="11">
        <f>VLOOKUP(B157,'[1]DHG 2024-25'!$B$2:$AL$265,37,FALSE)</f>
        <v>0</v>
      </c>
      <c r="W157" s="50">
        <f>VLOOKUP(B157,'[1]DHG 2024-25'!$B$2:$AY$265,50,FALSE)</f>
        <v>379</v>
      </c>
      <c r="X157" s="39">
        <f t="shared" si="4"/>
        <v>0</v>
      </c>
      <c r="Z157" s="41">
        <f t="shared" si="5"/>
        <v>2.5</v>
      </c>
    </row>
    <row r="158" spans="1:26" ht="20.149999999999999" customHeight="1" x14ac:dyDescent="0.4">
      <c r="A158" s="2">
        <v>93</v>
      </c>
      <c r="B158" s="1" t="s">
        <v>450</v>
      </c>
      <c r="C158" s="1" t="s">
        <v>27</v>
      </c>
      <c r="D158" s="24" t="s">
        <v>451</v>
      </c>
      <c r="E158" s="29" t="s">
        <v>449</v>
      </c>
      <c r="F158" s="11">
        <f>VLOOKUP(B158,'[2]DHG 2023-24'!$B$2:$J$265,9,FALSE)</f>
        <v>3</v>
      </c>
      <c r="G158" s="11">
        <f>VLOOKUP(B158,'[2]DHG 2023-24'!$B$2:$K$265,10,FALSE)</f>
        <v>72</v>
      </c>
      <c r="H158" s="11">
        <f>VLOOKUP(B158,'[2]DHG 2023-24'!$B$2:$AV$265,47,FALSE)</f>
        <v>111.53999999999999</v>
      </c>
      <c r="I158" s="11">
        <f>VLOOKUP(B158,'[2]DHG 2023-24'!$B$2:$AW$265,48,FALSE)</f>
        <v>30.22</v>
      </c>
      <c r="J158" s="11">
        <f>VLOOKUP(B158,'[2]DHG 2023-24'!$B$2:$CO$265,49,FALSE)</f>
        <v>0</v>
      </c>
      <c r="K158" s="11">
        <f>VLOOKUP(B158,'[2]DHG 2023-24'!$B$2:$AK$265,36,FALSE)</f>
        <v>0</v>
      </c>
      <c r="L158" s="12">
        <f>VLOOKUP(B158,'[2]DHG 2023-24'!$B$2:$AY$265,50,FALSE)</f>
        <v>141.76</v>
      </c>
      <c r="M158" s="11">
        <f>VLOOKUP(B158,'[2]DHG 2023-24'!$B$2:$CM$265,90,FALSE)</f>
        <v>117.49999999999999</v>
      </c>
      <c r="N158" s="11">
        <f>VLOOKUP(B158,'[2]DHG 2023-24'!$B$2:$CN$265,91,FALSE)</f>
        <v>24.259999999999998</v>
      </c>
      <c r="O158" s="11">
        <f>VLOOKUP(B158,'[2]DHG 2023-24'!$B$2:$CO$265,92,FALSE)</f>
        <v>0</v>
      </c>
      <c r="P158" s="46">
        <f>VLOOKUP(B158,'[2]DHG 2023-24'!$B$2:$CP$265,93,FALSE)</f>
        <v>141.76</v>
      </c>
      <c r="Q158" s="11">
        <f>VLOOKUP(B158,'[1]DHG 2024-25'!$B$2:$J$265,9,FALSE)</f>
        <v>3</v>
      </c>
      <c r="R158" s="11">
        <f>VLOOKUP(B158,'[1]DHG 2024-25'!$B$2:$K$265,10,FALSE)</f>
        <v>72</v>
      </c>
      <c r="S158" s="11">
        <f>VLOOKUP(B158,'[1]DHG 2024-25'!$B$2:$AV$265,47,FALSE)</f>
        <v>116.14000000000001</v>
      </c>
      <c r="T158" s="11">
        <f>VLOOKUP(B158,'[1]DHG 2024-25'!$B$2:$AW$265,48,FALSE)</f>
        <v>28.16</v>
      </c>
      <c r="U158" s="11">
        <f>VLOOKUP(B158,'[1]DHG 2024-25'!$B$2:$AX$265,49,FALSE)</f>
        <v>0</v>
      </c>
      <c r="V158" s="11">
        <f>VLOOKUP(B158,'[1]DHG 2024-25'!$B$2:$AL$265,37,FALSE)</f>
        <v>0</v>
      </c>
      <c r="W158" s="50">
        <f>VLOOKUP(B158,'[1]DHG 2024-25'!$B$2:$AY$265,50,FALSE)</f>
        <v>144.30000000000001</v>
      </c>
      <c r="X158" s="39">
        <f t="shared" si="4"/>
        <v>2.5400000000000205</v>
      </c>
      <c r="Z158" s="41">
        <f t="shared" si="5"/>
        <v>2.5400000000000205</v>
      </c>
    </row>
    <row r="159" spans="1:26" ht="20.149999999999999" customHeight="1" x14ac:dyDescent="0.4">
      <c r="A159" s="2">
        <v>77</v>
      </c>
      <c r="B159" s="1" t="s">
        <v>155</v>
      </c>
      <c r="C159" s="1" t="s">
        <v>81</v>
      </c>
      <c r="D159" s="24" t="s">
        <v>156</v>
      </c>
      <c r="E159" s="29" t="s">
        <v>143</v>
      </c>
      <c r="F159" s="11">
        <f>VLOOKUP(B159,'[2]DHG 2023-24'!$B$2:$J$265,9,FALSE)</f>
        <v>40</v>
      </c>
      <c r="G159" s="11">
        <f>VLOOKUP(B159,'[2]DHG 2023-24'!$B$2:$K$265,10,FALSE)</f>
        <v>917</v>
      </c>
      <c r="H159" s="11">
        <f>VLOOKUP(B159,'[2]DHG 2023-24'!$B$2:$AV$265,47,FALSE)</f>
        <v>1489.43</v>
      </c>
      <c r="I159" s="11">
        <f>VLOOKUP(B159,'[2]DHG 2023-24'!$B$2:$AW$265,48,FALSE)</f>
        <v>242.6</v>
      </c>
      <c r="J159" s="11">
        <f>VLOOKUP(B159,'[2]DHG 2023-24'!$B$2:$CO$265,49,FALSE)</f>
        <v>30</v>
      </c>
      <c r="K159" s="11">
        <f>VLOOKUP(B159,'[2]DHG 2023-24'!$B$2:$AK$265,36,FALSE)</f>
        <v>6</v>
      </c>
      <c r="L159" s="12">
        <f>VLOOKUP(B159,'[2]DHG 2023-24'!$B$2:$AY$265,50,FALSE)</f>
        <v>1762.03</v>
      </c>
      <c r="M159" s="11">
        <f>VLOOKUP(B159,'[2]DHG 2023-24'!$B$2:$CM$265,90,FALSE)</f>
        <v>1511.5</v>
      </c>
      <c r="N159" s="11">
        <f>VLOOKUP(B159,'[2]DHG 2023-24'!$B$2:$CN$265,91,FALSE)</f>
        <v>266.52999999999997</v>
      </c>
      <c r="O159" s="11">
        <f>VLOOKUP(B159,'[2]DHG 2023-24'!$B$2:$CO$265,92,FALSE)</f>
        <v>30</v>
      </c>
      <c r="P159" s="46">
        <f>VLOOKUP(B159,'[2]DHG 2023-24'!$B$2:$CP$265,93,FALSE)</f>
        <v>1808.03</v>
      </c>
      <c r="Q159" s="11">
        <f>VLOOKUP(B159,'[1]DHG 2024-25'!$B$2:$J$265,9,FALSE)</f>
        <v>41</v>
      </c>
      <c r="R159" s="11">
        <f>VLOOKUP(B159,'[1]DHG 2024-25'!$B$2:$K$265,10,FALSE)</f>
        <v>939</v>
      </c>
      <c r="S159" s="11">
        <f>VLOOKUP(B159,'[1]DHG 2024-25'!$B$2:$AV$265,47,FALSE)</f>
        <v>1527.27</v>
      </c>
      <c r="T159" s="11">
        <f>VLOOKUP(B159,'[1]DHG 2024-25'!$B$2:$AW$265,48,FALSE)</f>
        <v>253.37</v>
      </c>
      <c r="U159" s="11">
        <f>VLOOKUP(B159,'[1]DHG 2024-25'!$B$2:$AX$265,49,FALSE)</f>
        <v>30</v>
      </c>
      <c r="V159" s="11">
        <f>VLOOKUP(B159,'[1]DHG 2024-25'!$B$2:$AL$265,37,FALSE)</f>
        <v>6</v>
      </c>
      <c r="W159" s="50">
        <f>VLOOKUP(B159,'[1]DHG 2024-25'!$B$2:$AY$265,50,FALSE)</f>
        <v>1810.6399999999999</v>
      </c>
      <c r="X159" s="39">
        <f t="shared" si="4"/>
        <v>48.6099999999999</v>
      </c>
      <c r="Z159" s="41">
        <f t="shared" si="5"/>
        <v>2.6099999999999</v>
      </c>
    </row>
    <row r="160" spans="1:26" ht="20.149999999999999" customHeight="1" x14ac:dyDescent="0.4">
      <c r="A160" s="2">
        <v>93</v>
      </c>
      <c r="B160" s="1" t="s">
        <v>534</v>
      </c>
      <c r="C160" s="1" t="s">
        <v>55</v>
      </c>
      <c r="D160" s="24" t="s">
        <v>535</v>
      </c>
      <c r="E160" s="29" t="s">
        <v>536</v>
      </c>
      <c r="F160" s="11">
        <f>VLOOKUP(B160,'[2]DHG 2023-24'!$B$2:$J$265,9,FALSE)</f>
        <v>26</v>
      </c>
      <c r="G160" s="11">
        <f>VLOOKUP(B160,'[2]DHG 2023-24'!$B$2:$K$265,10,FALSE)</f>
        <v>495</v>
      </c>
      <c r="H160" s="11">
        <f>VLOOKUP(B160,'[2]DHG 2023-24'!$B$2:$AV$265,47,FALSE)</f>
        <v>911.24</v>
      </c>
      <c r="I160" s="11">
        <f>VLOOKUP(B160,'[2]DHG 2023-24'!$B$2:$AW$265,48,FALSE)</f>
        <v>154.18</v>
      </c>
      <c r="J160" s="11">
        <f>VLOOKUP(B160,'[2]DHG 2023-24'!$B$2:$CO$265,49,FALSE)</f>
        <v>18</v>
      </c>
      <c r="K160" s="11">
        <f>VLOOKUP(B160,'[2]DHG 2023-24'!$B$2:$AK$265,36,FALSE)</f>
        <v>15</v>
      </c>
      <c r="L160" s="12">
        <f>VLOOKUP(B160,'[2]DHG 2023-24'!$B$2:$AY$265,50,FALSE)</f>
        <v>1083.42</v>
      </c>
      <c r="M160" s="11">
        <f>VLOOKUP(B160,'[2]DHG 2023-24'!$B$2:$CM$265,90,FALSE)</f>
        <v>911</v>
      </c>
      <c r="N160" s="11">
        <f>VLOOKUP(B160,'[2]DHG 2023-24'!$B$2:$CN$265,91,FALSE)</f>
        <v>161.42000000000002</v>
      </c>
      <c r="O160" s="11">
        <f>VLOOKUP(B160,'[2]DHG 2023-24'!$B$2:$CO$265,92,FALSE)</f>
        <v>18</v>
      </c>
      <c r="P160" s="46">
        <f>VLOOKUP(B160,'[2]DHG 2023-24'!$B$2:$CP$265,93,FALSE)</f>
        <v>1090.42</v>
      </c>
      <c r="Q160" s="11">
        <f>VLOOKUP(B160,'[1]DHG 2024-25'!$B$2:$J$265,9,FALSE)</f>
        <v>26</v>
      </c>
      <c r="R160" s="11">
        <f>VLOOKUP(B160,'[1]DHG 2024-25'!$B$2:$K$265,10,FALSE)</f>
        <v>510</v>
      </c>
      <c r="S160" s="11">
        <f>VLOOKUP(B160,'[1]DHG 2024-25'!$B$2:$AV$265,47,FALSE)</f>
        <v>932.33000000000015</v>
      </c>
      <c r="T160" s="11">
        <f>VLOOKUP(B160,'[1]DHG 2024-25'!$B$2:$AW$265,48,FALSE)</f>
        <v>144.02000000000001</v>
      </c>
      <c r="U160" s="11">
        <f>VLOOKUP(B160,'[1]DHG 2024-25'!$B$2:$AX$265,49,FALSE)</f>
        <v>18</v>
      </c>
      <c r="V160" s="11">
        <f>VLOOKUP(B160,'[1]DHG 2024-25'!$B$2:$AL$265,37,FALSE)</f>
        <v>15</v>
      </c>
      <c r="W160" s="50">
        <f>VLOOKUP(B160,'[1]DHG 2024-25'!$B$2:$AY$265,50,FALSE)</f>
        <v>1094.3500000000001</v>
      </c>
      <c r="X160" s="39">
        <f t="shared" si="4"/>
        <v>10.930000000000064</v>
      </c>
      <c r="Z160" s="41">
        <f t="shared" si="5"/>
        <v>3.9300000000000637</v>
      </c>
    </row>
    <row r="161" spans="1:26" ht="20.149999999999999" customHeight="1" x14ac:dyDescent="0.4">
      <c r="A161" s="2">
        <v>93</v>
      </c>
      <c r="B161" s="1" t="s">
        <v>435</v>
      </c>
      <c r="C161" s="1" t="s">
        <v>55</v>
      </c>
      <c r="D161" s="24" t="s">
        <v>434</v>
      </c>
      <c r="E161" s="29" t="s">
        <v>432</v>
      </c>
      <c r="F161" s="11">
        <f>VLOOKUP(B161,'[2]DHG 2023-24'!$B$2:$J$265,9,FALSE)</f>
        <v>17</v>
      </c>
      <c r="G161" s="11">
        <f>VLOOKUP(B161,'[2]DHG 2023-24'!$B$2:$K$265,10,FALSE)</f>
        <v>404</v>
      </c>
      <c r="H161" s="11">
        <f>VLOOKUP(B161,'[2]DHG 2023-24'!$B$2:$AV$265,47,FALSE)</f>
        <v>603.03000000000009</v>
      </c>
      <c r="I161" s="11">
        <f>VLOOKUP(B161,'[2]DHG 2023-24'!$B$2:$AW$265,48,FALSE)</f>
        <v>158.03</v>
      </c>
      <c r="J161" s="11">
        <f>VLOOKUP(B161,'[2]DHG 2023-24'!$B$2:$CO$265,49,FALSE)</f>
        <v>13</v>
      </c>
      <c r="K161" s="11">
        <f>VLOOKUP(B161,'[2]DHG 2023-24'!$B$2:$AK$265,36,FALSE)</f>
        <v>0</v>
      </c>
      <c r="L161" s="12">
        <f>VLOOKUP(B161,'[2]DHG 2023-24'!$B$2:$AY$265,50,FALSE)</f>
        <v>774.06000000000006</v>
      </c>
      <c r="M161" s="11">
        <f>VLOOKUP(B161,'[2]DHG 2023-24'!$B$2:$CM$265,90,FALSE)</f>
        <v>618.50000000000011</v>
      </c>
      <c r="N161" s="11">
        <f>VLOOKUP(B161,'[2]DHG 2023-24'!$B$2:$CN$265,91,FALSE)</f>
        <v>163.56</v>
      </c>
      <c r="O161" s="11">
        <f>VLOOKUP(B161,'[2]DHG 2023-24'!$B$2:$CO$265,92,FALSE)</f>
        <v>13</v>
      </c>
      <c r="P161" s="46">
        <f>VLOOKUP(B161,'[2]DHG 2023-24'!$B$2:$CP$265,93,FALSE)</f>
        <v>795.06000000000006</v>
      </c>
      <c r="Q161" s="11">
        <f>VLOOKUP(B161,'[1]DHG 2024-25'!$B$2:$J$265,9,FALSE)</f>
        <v>17</v>
      </c>
      <c r="R161" s="11">
        <f>VLOOKUP(B161,'[1]DHG 2024-25'!$B$2:$K$265,10,FALSE)</f>
        <v>413</v>
      </c>
      <c r="S161" s="11">
        <f>VLOOKUP(B161,'[1]DHG 2024-25'!$B$2:$AV$265,47,FALSE)</f>
        <v>633.65</v>
      </c>
      <c r="T161" s="11">
        <f>VLOOKUP(B161,'[1]DHG 2024-25'!$B$2:$AW$265,48,FALSE)</f>
        <v>152.58000000000001</v>
      </c>
      <c r="U161" s="11">
        <f>VLOOKUP(B161,'[1]DHG 2024-25'!$B$2:$AX$265,49,FALSE)</f>
        <v>13</v>
      </c>
      <c r="V161" s="11">
        <f>VLOOKUP(B161,'[1]DHG 2024-25'!$B$2:$AL$265,37,FALSE)</f>
        <v>0</v>
      </c>
      <c r="W161" s="50">
        <f>VLOOKUP(B161,'[1]DHG 2024-25'!$B$2:$AY$265,50,FALSE)</f>
        <v>799.23</v>
      </c>
      <c r="X161" s="39">
        <f t="shared" si="4"/>
        <v>25.169999999999959</v>
      </c>
      <c r="Z161" s="41">
        <f t="shared" si="5"/>
        <v>4.1699999999999591</v>
      </c>
    </row>
    <row r="162" spans="1:26" ht="20.149999999999999" customHeight="1" x14ac:dyDescent="0.4">
      <c r="A162" s="2">
        <v>93</v>
      </c>
      <c r="B162" s="1" t="s">
        <v>605</v>
      </c>
      <c r="C162" s="1" t="s">
        <v>27</v>
      </c>
      <c r="D162" s="24" t="s">
        <v>606</v>
      </c>
      <c r="E162" s="29" t="s">
        <v>518</v>
      </c>
      <c r="F162" s="11">
        <f>VLOOKUP(B162,'[2]DHG 2023-24'!$B$2:$J$265,9,FALSE)</f>
        <v>13</v>
      </c>
      <c r="G162" s="11">
        <f>VLOOKUP(B162,'[2]DHG 2023-24'!$B$2:$K$265,10,FALSE)</f>
        <v>294</v>
      </c>
      <c r="H162" s="11">
        <f>VLOOKUP(B162,'[2]DHG 2023-24'!$B$2:$AV$265,47,FALSE)</f>
        <v>497.90000000000003</v>
      </c>
      <c r="I162" s="11">
        <f>VLOOKUP(B162,'[2]DHG 2023-24'!$B$2:$AW$265,48,FALSE)</f>
        <v>91.04</v>
      </c>
      <c r="J162" s="11">
        <f>VLOOKUP(B162,'[2]DHG 2023-24'!$B$2:$CO$265,49,FALSE)</f>
        <v>1</v>
      </c>
      <c r="K162" s="11">
        <f>VLOOKUP(B162,'[2]DHG 2023-24'!$B$2:$AK$265,36,FALSE)</f>
        <v>0</v>
      </c>
      <c r="L162" s="12">
        <f>VLOOKUP(B162,'[2]DHG 2023-24'!$B$2:$AY$265,50,FALSE)</f>
        <v>589.94000000000005</v>
      </c>
      <c r="M162" s="11">
        <f>VLOOKUP(B162,'[2]DHG 2023-24'!$B$2:$CM$265,90,FALSE)</f>
        <v>454.00000000000006</v>
      </c>
      <c r="N162" s="11">
        <f>VLOOKUP(B162,'[2]DHG 2023-24'!$B$2:$CN$265,91,FALSE)</f>
        <v>134.94</v>
      </c>
      <c r="O162" s="11">
        <f>VLOOKUP(B162,'[2]DHG 2023-24'!$B$2:$CO$265,92,FALSE)</f>
        <v>1</v>
      </c>
      <c r="P162" s="46">
        <f>VLOOKUP(B162,'[2]DHG 2023-24'!$B$2:$CP$265,93,FALSE)</f>
        <v>589.94000000000005</v>
      </c>
      <c r="Q162" s="11">
        <f>VLOOKUP(B162,'[1]DHG 2024-25'!$B$2:$J$265,9,FALSE)</f>
        <v>13</v>
      </c>
      <c r="R162" s="11">
        <f>VLOOKUP(B162,'[1]DHG 2024-25'!$B$2:$K$265,10,FALSE)</f>
        <v>300</v>
      </c>
      <c r="S162" s="11">
        <f>VLOOKUP(B162,'[1]DHG 2024-25'!$B$2:$AV$265,47,FALSE)</f>
        <v>513.18000000000006</v>
      </c>
      <c r="T162" s="11">
        <f>VLOOKUP(B162,'[1]DHG 2024-25'!$B$2:$AW$265,48,FALSE)</f>
        <v>80.02</v>
      </c>
      <c r="U162" s="11">
        <f>VLOOKUP(B162,'[1]DHG 2024-25'!$B$2:$AX$265,49,FALSE)</f>
        <v>1</v>
      </c>
      <c r="V162" s="11">
        <f>VLOOKUP(B162,'[1]DHG 2024-25'!$B$2:$AL$265,37,FALSE)</f>
        <v>0</v>
      </c>
      <c r="W162" s="50">
        <f>VLOOKUP(B162,'[1]DHG 2024-25'!$B$2:$AY$265,50,FALSE)</f>
        <v>594.20000000000005</v>
      </c>
      <c r="X162" s="39">
        <f t="shared" si="4"/>
        <v>4.2599999999999909</v>
      </c>
      <c r="Z162" s="41">
        <f t="shared" si="5"/>
        <v>4.2599999999999909</v>
      </c>
    </row>
    <row r="163" spans="1:26" ht="20.149999999999999" customHeight="1" x14ac:dyDescent="0.4">
      <c r="A163" s="2">
        <v>77</v>
      </c>
      <c r="B163" s="1" t="s">
        <v>58</v>
      </c>
      <c r="C163" s="1" t="s">
        <v>59</v>
      </c>
      <c r="D163" s="24" t="s">
        <v>60</v>
      </c>
      <c r="E163" s="29" t="s">
        <v>57</v>
      </c>
      <c r="F163" s="11">
        <f>VLOOKUP(B163,'[2]DHG 2023-24'!$B$2:$J$265,9,FALSE)</f>
        <v>3</v>
      </c>
      <c r="G163" s="11">
        <f>VLOOKUP(B163,'[2]DHG 2023-24'!$B$2:$K$265,10,FALSE)</f>
        <v>63</v>
      </c>
      <c r="H163" s="11">
        <f>VLOOKUP(B163,'[2]DHG 2023-24'!$B$2:$AV$265,47,FALSE)</f>
        <v>111.66999999999999</v>
      </c>
      <c r="I163" s="11">
        <f>VLOOKUP(B163,'[2]DHG 2023-24'!$B$2:$AW$265,48,FALSE)</f>
        <v>13.68</v>
      </c>
      <c r="J163" s="11">
        <f>VLOOKUP(B163,'[2]DHG 2023-24'!$B$2:$CO$265,49,FALSE)</f>
        <v>2</v>
      </c>
      <c r="K163" s="11">
        <f>VLOOKUP(B163,'[2]DHG 2023-24'!$B$2:$AK$265,36,FALSE)</f>
        <v>0</v>
      </c>
      <c r="L163" s="12">
        <f>VLOOKUP(B163,'[2]DHG 2023-24'!$B$2:$AY$265,50,FALSE)</f>
        <v>127.35</v>
      </c>
      <c r="M163" s="11">
        <f>VLOOKUP(B163,'[2]DHG 2023-24'!$B$2:$CM$265,90,FALSE)</f>
        <v>112.30999999999999</v>
      </c>
      <c r="N163" s="11">
        <f>VLOOKUP(B163,'[2]DHG 2023-24'!$B$2:$CN$265,91,FALSE)</f>
        <v>13.04</v>
      </c>
      <c r="O163" s="11">
        <f>VLOOKUP(B163,'[2]DHG 2023-24'!$B$2:$CO$265,92,FALSE)</f>
        <v>2</v>
      </c>
      <c r="P163" s="46">
        <f>VLOOKUP(B163,'[2]DHG 2023-24'!$B$2:$CP$265,93,FALSE)</f>
        <v>127.35</v>
      </c>
      <c r="Q163" s="11">
        <f>VLOOKUP(B163,'[1]DHG 2024-25'!$B$2:$J$265,9,FALSE)</f>
        <v>3</v>
      </c>
      <c r="R163" s="11">
        <f>VLOOKUP(B163,'[1]DHG 2024-25'!$B$2:$K$265,10,FALSE)</f>
        <v>63</v>
      </c>
      <c r="S163" s="11">
        <f>VLOOKUP(B163,'[1]DHG 2024-25'!$B$2:$AV$265,47,FALSE)</f>
        <v>118.2</v>
      </c>
      <c r="T163" s="11">
        <f>VLOOKUP(B163,'[1]DHG 2024-25'!$B$2:$AW$265,48,FALSE)</f>
        <v>11.52</v>
      </c>
      <c r="U163" s="11">
        <f>VLOOKUP(B163,'[1]DHG 2024-25'!$B$2:$AX$265,49,FALSE)</f>
        <v>2</v>
      </c>
      <c r="V163" s="11">
        <f>VLOOKUP(B163,'[1]DHG 2024-25'!$B$2:$AL$265,37,FALSE)</f>
        <v>0</v>
      </c>
      <c r="W163" s="50">
        <f>VLOOKUP(B163,'[1]DHG 2024-25'!$B$2:$AY$265,50,FALSE)</f>
        <v>131.72</v>
      </c>
      <c r="X163" s="39">
        <f t="shared" si="4"/>
        <v>4.3700000000000045</v>
      </c>
      <c r="Z163" s="41">
        <f t="shared" si="5"/>
        <v>4.3700000000000045</v>
      </c>
    </row>
    <row r="164" spans="1:26" ht="20.149999999999999" customHeight="1" x14ac:dyDescent="0.4">
      <c r="A164" s="2">
        <v>93</v>
      </c>
      <c r="B164" s="1" t="s">
        <v>496</v>
      </c>
      <c r="C164" s="1" t="s">
        <v>27</v>
      </c>
      <c r="D164" s="24" t="s">
        <v>497</v>
      </c>
      <c r="E164" s="29" t="s">
        <v>498</v>
      </c>
      <c r="F164" s="11">
        <f>VLOOKUP(B164,'[2]DHG 2023-24'!$B$2:$J$265,9,FALSE)</f>
        <v>15</v>
      </c>
      <c r="G164" s="11">
        <f>VLOOKUP(B164,'[2]DHG 2023-24'!$B$2:$K$265,10,FALSE)</f>
        <v>384</v>
      </c>
      <c r="H164" s="11">
        <f>VLOOKUP(B164,'[2]DHG 2023-24'!$B$2:$AV$265,47,FALSE)</f>
        <v>615.23</v>
      </c>
      <c r="I164" s="11">
        <f>VLOOKUP(B164,'[2]DHG 2023-24'!$B$2:$AW$265,48,FALSE)</f>
        <v>62.25</v>
      </c>
      <c r="J164" s="11">
        <f>VLOOKUP(B164,'[2]DHG 2023-24'!$B$2:$CO$265,49,FALSE)</f>
        <v>11</v>
      </c>
      <c r="K164" s="11">
        <f>VLOOKUP(B164,'[2]DHG 2023-24'!$B$2:$AK$265,36,FALSE)</f>
        <v>0</v>
      </c>
      <c r="L164" s="12">
        <f>VLOOKUP(B164,'[2]DHG 2023-24'!$B$2:$AY$265,50,FALSE)</f>
        <v>688.48</v>
      </c>
      <c r="M164" s="11">
        <f>VLOOKUP(B164,'[2]DHG 2023-24'!$B$2:$CM$265,90,FALSE)</f>
        <v>597</v>
      </c>
      <c r="N164" s="11">
        <f>VLOOKUP(B164,'[2]DHG 2023-24'!$B$2:$CN$265,91,FALSE)</f>
        <v>76.98</v>
      </c>
      <c r="O164" s="11">
        <f>VLOOKUP(B164,'[2]DHG 2023-24'!$B$2:$CO$265,92,FALSE)</f>
        <v>15.5</v>
      </c>
      <c r="P164" s="46">
        <f>VLOOKUP(B164,'[2]DHG 2023-24'!$B$2:$CP$265,93,FALSE)</f>
        <v>689.48</v>
      </c>
      <c r="Q164" s="11">
        <f>VLOOKUP(B164,'[1]DHG 2024-25'!$B$2:$J$265,9,FALSE)</f>
        <v>15</v>
      </c>
      <c r="R164" s="11">
        <f>VLOOKUP(B164,'[1]DHG 2024-25'!$B$2:$K$265,10,FALSE)</f>
        <v>384</v>
      </c>
      <c r="S164" s="11">
        <f>VLOOKUP(B164,'[1]DHG 2024-25'!$B$2:$AV$265,47,FALSE)</f>
        <v>629.54999999999995</v>
      </c>
      <c r="T164" s="11">
        <f>VLOOKUP(B164,'[1]DHG 2024-25'!$B$2:$AW$265,48,FALSE)</f>
        <v>53.33</v>
      </c>
      <c r="U164" s="11">
        <f>VLOOKUP(B164,'[1]DHG 2024-25'!$B$2:$AX$265,49,FALSE)</f>
        <v>11</v>
      </c>
      <c r="V164" s="11">
        <f>VLOOKUP(B164,'[1]DHG 2024-25'!$B$2:$AL$265,37,FALSE)</f>
        <v>0</v>
      </c>
      <c r="W164" s="50">
        <f>VLOOKUP(B164,'[1]DHG 2024-25'!$B$2:$AY$265,50,FALSE)</f>
        <v>693.88</v>
      </c>
      <c r="X164" s="39">
        <f t="shared" si="4"/>
        <v>5.3999999999999773</v>
      </c>
      <c r="Z164" s="41">
        <f t="shared" si="5"/>
        <v>4.3999999999999773</v>
      </c>
    </row>
    <row r="165" spans="1:26" ht="20.149999999999999" customHeight="1" x14ac:dyDescent="0.4">
      <c r="A165" s="21">
        <v>94</v>
      </c>
      <c r="B165" s="1" t="s">
        <v>329</v>
      </c>
      <c r="C165" s="1" t="s">
        <v>23</v>
      </c>
      <c r="D165" s="24" t="s">
        <v>330</v>
      </c>
      <c r="E165" s="29" t="s">
        <v>328</v>
      </c>
      <c r="F165" s="11">
        <f>VLOOKUP(B165,'[2]DHG 2023-24'!$B$2:$J$265,9,FALSE)</f>
        <v>24</v>
      </c>
      <c r="G165" s="11">
        <f>VLOOKUP(B165,'[2]DHG 2023-24'!$B$2:$K$265,10,FALSE)</f>
        <v>699</v>
      </c>
      <c r="H165" s="11">
        <f>VLOOKUP(B165,'[2]DHG 2023-24'!$B$2:$AV$265,47,FALSE)</f>
        <v>1033.5299999999997</v>
      </c>
      <c r="I165" s="11">
        <f>VLOOKUP(B165,'[2]DHG 2023-24'!$B$2:$AW$265,48,FALSE)</f>
        <v>245.38</v>
      </c>
      <c r="J165" s="11">
        <f>VLOOKUP(B165,'[2]DHG 2023-24'!$B$2:$CO$265,49,FALSE)</f>
        <v>15</v>
      </c>
      <c r="K165" s="11">
        <f>VLOOKUP(B165,'[2]DHG 2023-24'!$B$2:$AK$265,36,FALSE)</f>
        <v>0</v>
      </c>
      <c r="L165" s="12">
        <f>VLOOKUP(B165,'[2]DHG 2023-24'!$B$2:$AY$265,50,FALSE)</f>
        <v>1293.9099999999999</v>
      </c>
      <c r="M165" s="11">
        <f>VLOOKUP(B165,'[2]DHG 2023-24'!$B$2:$CM$265,90,FALSE)</f>
        <v>1070.2999999999997</v>
      </c>
      <c r="N165" s="11">
        <f>VLOOKUP(B165,'[2]DHG 2023-24'!$B$2:$CN$265,91,FALSE)</f>
        <v>216.22</v>
      </c>
      <c r="O165" s="11">
        <f>VLOOKUP(B165,'[2]DHG 2023-24'!$B$2:$CO$265,92,FALSE)</f>
        <v>15</v>
      </c>
      <c r="P165" s="46">
        <f>VLOOKUP(B165,'[2]DHG 2023-24'!$B$2:$CP$265,93,FALSE)</f>
        <v>1301.5199999999998</v>
      </c>
      <c r="Q165" s="11">
        <f>VLOOKUP(B165,'[1]DHG 2024-25'!$B$2:$J$265,9,FALSE)</f>
        <v>24</v>
      </c>
      <c r="R165" s="11">
        <f>VLOOKUP(B165,'[1]DHG 2024-25'!$B$2:$K$265,10,FALSE)</f>
        <v>711</v>
      </c>
      <c r="S165" s="11">
        <f>VLOOKUP(B165,'[1]DHG 2024-25'!$B$2:$AV$265,47,FALSE)</f>
        <v>1056.1300000000001</v>
      </c>
      <c r="T165" s="11">
        <f>VLOOKUP(B165,'[1]DHG 2024-25'!$B$2:$AW$265,48,FALSE)</f>
        <v>235.13</v>
      </c>
      <c r="U165" s="11">
        <f>VLOOKUP(B165,'[1]DHG 2024-25'!$B$2:$AX$265,49,FALSE)</f>
        <v>15</v>
      </c>
      <c r="V165" s="11">
        <f>VLOOKUP(B165,'[1]DHG 2024-25'!$B$2:$AL$265,37,FALSE)</f>
        <v>0</v>
      </c>
      <c r="W165" s="50">
        <f>VLOOKUP(B165,'[1]DHG 2024-25'!$B$2:$AY$265,50,FALSE)</f>
        <v>1306.2600000000002</v>
      </c>
      <c r="X165" s="39">
        <f t="shared" si="4"/>
        <v>12.350000000000364</v>
      </c>
      <c r="Z165" s="41">
        <f t="shared" si="5"/>
        <v>4.7400000000004638</v>
      </c>
    </row>
    <row r="166" spans="1:26" ht="20.149999999999999" customHeight="1" x14ac:dyDescent="0.4">
      <c r="A166" s="21">
        <v>94</v>
      </c>
      <c r="B166" s="1" t="s">
        <v>343</v>
      </c>
      <c r="C166" s="1" t="s">
        <v>27</v>
      </c>
      <c r="D166" s="24" t="s">
        <v>344</v>
      </c>
      <c r="E166" s="29" t="s">
        <v>338</v>
      </c>
      <c r="F166" s="11">
        <f>VLOOKUP(B166,'[2]DHG 2023-24'!$B$2:$J$265,9,FALSE)</f>
        <v>6</v>
      </c>
      <c r="G166" s="11">
        <f>VLOOKUP(B166,'[2]DHG 2023-24'!$B$2:$K$265,10,FALSE)</f>
        <v>144</v>
      </c>
      <c r="H166" s="11">
        <f>VLOOKUP(B166,'[2]DHG 2023-24'!$B$2:$AV$265,47,FALSE)</f>
        <v>236.13</v>
      </c>
      <c r="I166" s="11">
        <f>VLOOKUP(B166,'[2]DHG 2023-24'!$B$2:$AW$265,48,FALSE)</f>
        <v>38.75</v>
      </c>
      <c r="J166" s="11">
        <f>VLOOKUP(B166,'[2]DHG 2023-24'!$B$2:$CO$265,49,FALSE)</f>
        <v>1</v>
      </c>
      <c r="K166" s="11">
        <f>VLOOKUP(B166,'[2]DHG 2023-24'!$B$2:$AK$265,36,FALSE)</f>
        <v>0</v>
      </c>
      <c r="L166" s="12">
        <f>VLOOKUP(B166,'[2]DHG 2023-24'!$B$2:$AY$265,50,FALSE)</f>
        <v>275.88</v>
      </c>
      <c r="M166" s="11">
        <f>VLOOKUP(B166,'[2]DHG 2023-24'!$B$2:$CM$265,90,FALSE)</f>
        <v>219.5</v>
      </c>
      <c r="N166" s="11">
        <f>VLOOKUP(B166,'[2]DHG 2023-24'!$B$2:$CN$265,91,FALSE)</f>
        <v>55.379999999999995</v>
      </c>
      <c r="O166" s="11">
        <f>VLOOKUP(B166,'[2]DHG 2023-24'!$B$2:$CO$265,92,FALSE)</f>
        <v>1</v>
      </c>
      <c r="P166" s="46">
        <f>VLOOKUP(B166,'[2]DHG 2023-24'!$B$2:$CP$265,93,FALSE)</f>
        <v>275.88</v>
      </c>
      <c r="Q166" s="11">
        <f>VLOOKUP(B166,'[1]DHG 2024-25'!$B$2:$J$265,9,FALSE)</f>
        <v>6</v>
      </c>
      <c r="R166" s="11">
        <f>VLOOKUP(B166,'[1]DHG 2024-25'!$B$2:$K$265,10,FALSE)</f>
        <v>150</v>
      </c>
      <c r="S166" s="11">
        <f>VLOOKUP(B166,'[1]DHG 2024-25'!$B$2:$AV$265,47,FALSE)</f>
        <v>250.47</v>
      </c>
      <c r="T166" s="11">
        <f>VLOOKUP(B166,'[1]DHG 2024-25'!$B$2:$AW$265,48,FALSE)</f>
        <v>29.84</v>
      </c>
      <c r="U166" s="11">
        <f>VLOOKUP(B166,'[1]DHG 2024-25'!$B$2:$AX$265,49,FALSE)</f>
        <v>1</v>
      </c>
      <c r="V166" s="11">
        <f>VLOOKUP(B166,'[1]DHG 2024-25'!$B$2:$AL$265,37,FALSE)</f>
        <v>0</v>
      </c>
      <c r="W166" s="50">
        <f>VLOOKUP(B166,'[1]DHG 2024-25'!$B$2:$AY$265,50,FALSE)</f>
        <v>281.31</v>
      </c>
      <c r="X166" s="39">
        <f t="shared" si="4"/>
        <v>5.4300000000000068</v>
      </c>
      <c r="Z166" s="41">
        <f t="shared" si="5"/>
        <v>5.4300000000000068</v>
      </c>
    </row>
    <row r="167" spans="1:26" ht="20.149999999999999" customHeight="1" x14ac:dyDescent="0.4">
      <c r="A167" s="21">
        <v>94</v>
      </c>
      <c r="B167" s="1" t="s">
        <v>395</v>
      </c>
      <c r="C167" s="1" t="s">
        <v>27</v>
      </c>
      <c r="D167" s="24" t="s">
        <v>396</v>
      </c>
      <c r="E167" s="29" t="s">
        <v>320</v>
      </c>
      <c r="F167" s="11">
        <f>VLOOKUP(B167,'[2]DHG 2023-24'!$B$2:$J$265,9,FALSE)</f>
        <v>17</v>
      </c>
      <c r="G167" s="11">
        <f>VLOOKUP(B167,'[2]DHG 2023-24'!$B$2:$K$265,10,FALSE)</f>
        <v>348</v>
      </c>
      <c r="H167" s="11">
        <f>VLOOKUP(B167,'[2]DHG 2023-24'!$B$2:$AV$265,47,FALSE)</f>
        <v>620.92999999999995</v>
      </c>
      <c r="I167" s="11">
        <f>VLOOKUP(B167,'[2]DHG 2023-24'!$B$2:$AW$265,48,FALSE)</f>
        <v>72.48</v>
      </c>
      <c r="J167" s="11">
        <f>VLOOKUP(B167,'[2]DHG 2023-24'!$B$2:$CO$265,49,FALSE)</f>
        <v>8</v>
      </c>
      <c r="K167" s="11">
        <f>VLOOKUP(B167,'[2]DHG 2023-24'!$B$2:$AK$265,36,FALSE)</f>
        <v>0</v>
      </c>
      <c r="L167" s="12">
        <f>VLOOKUP(B167,'[2]DHG 2023-24'!$B$2:$AY$265,50,FALSE)</f>
        <v>701.41</v>
      </c>
      <c r="M167" s="11">
        <f>VLOOKUP(B167,'[2]DHG 2023-24'!$B$2:$CM$265,90,FALSE)</f>
        <v>615.5</v>
      </c>
      <c r="N167" s="11">
        <f>VLOOKUP(B167,'[2]DHG 2023-24'!$B$2:$CN$265,91,FALSE)</f>
        <v>77.91</v>
      </c>
      <c r="O167" s="11">
        <f>VLOOKUP(B167,'[2]DHG 2023-24'!$B$2:$CO$265,92,FALSE)</f>
        <v>8</v>
      </c>
      <c r="P167" s="46">
        <f>VLOOKUP(B167,'[2]DHG 2023-24'!$B$2:$CP$265,93,FALSE)</f>
        <v>701.41</v>
      </c>
      <c r="Q167" s="11">
        <f>VLOOKUP(B167,'[1]DHG 2024-25'!$B$2:$J$265,9,FALSE)</f>
        <v>17</v>
      </c>
      <c r="R167" s="11">
        <f>VLOOKUP(B167,'[1]DHG 2024-25'!$B$2:$K$265,10,FALSE)</f>
        <v>357</v>
      </c>
      <c r="S167" s="11">
        <f>VLOOKUP(B167,'[1]DHG 2024-25'!$B$2:$AV$265,47,FALSE)</f>
        <v>629.01</v>
      </c>
      <c r="T167" s="11">
        <f>VLOOKUP(B167,'[1]DHG 2024-25'!$B$2:$AW$265,48,FALSE)</f>
        <v>69.83</v>
      </c>
      <c r="U167" s="11">
        <f>VLOOKUP(B167,'[1]DHG 2024-25'!$B$2:$AX$265,49,FALSE)</f>
        <v>8</v>
      </c>
      <c r="V167" s="11">
        <f>VLOOKUP(B167,'[1]DHG 2024-25'!$B$2:$AL$265,37,FALSE)</f>
        <v>0</v>
      </c>
      <c r="W167" s="50">
        <f>VLOOKUP(B167,'[1]DHG 2024-25'!$B$2:$AY$265,50,FALSE)</f>
        <v>706.84</v>
      </c>
      <c r="X167" s="39">
        <f t="shared" si="4"/>
        <v>5.4300000000000637</v>
      </c>
      <c r="Z167" s="41">
        <f t="shared" si="5"/>
        <v>5.4300000000000637</v>
      </c>
    </row>
    <row r="168" spans="1:26" ht="20.149999999999999" customHeight="1" x14ac:dyDescent="0.4">
      <c r="A168" s="2">
        <v>93</v>
      </c>
      <c r="B168" s="1" t="s">
        <v>488</v>
      </c>
      <c r="C168" s="1" t="s">
        <v>27</v>
      </c>
      <c r="D168" s="24" t="s">
        <v>98</v>
      </c>
      <c r="E168" s="29" t="s">
        <v>421</v>
      </c>
      <c r="F168" s="11">
        <f>VLOOKUP(B168,'[2]DHG 2023-24'!$B$2:$J$265,9,FALSE)</f>
        <v>10</v>
      </c>
      <c r="G168" s="11">
        <f>VLOOKUP(B168,'[2]DHG 2023-24'!$B$2:$K$265,10,FALSE)</f>
        <v>234</v>
      </c>
      <c r="H168" s="11">
        <f>VLOOKUP(B168,'[2]DHG 2023-24'!$B$2:$AV$265,47,FALSE)</f>
        <v>414.46</v>
      </c>
      <c r="I168" s="11">
        <f>VLOOKUP(B168,'[2]DHG 2023-24'!$B$2:$AW$265,48,FALSE)</f>
        <v>50.79</v>
      </c>
      <c r="J168" s="11">
        <f>VLOOKUP(B168,'[2]DHG 2023-24'!$B$2:$CO$265,49,FALSE)</f>
        <v>5</v>
      </c>
      <c r="K168" s="11">
        <f>VLOOKUP(B168,'[2]DHG 2023-24'!$B$2:$AK$265,36,FALSE)</f>
        <v>0</v>
      </c>
      <c r="L168" s="12">
        <f>VLOOKUP(B168,'[2]DHG 2023-24'!$B$2:$AY$265,50,FALSE)</f>
        <v>470.25</v>
      </c>
      <c r="M168" s="11">
        <f>VLOOKUP(B168,'[2]DHG 2023-24'!$B$2:$CM$265,90,FALSE)</f>
        <v>419</v>
      </c>
      <c r="N168" s="11">
        <f>VLOOKUP(B168,'[2]DHG 2023-24'!$B$2:$CN$265,91,FALSE)</f>
        <v>49.25</v>
      </c>
      <c r="O168" s="11">
        <f>VLOOKUP(B168,'[2]DHG 2023-24'!$B$2:$CO$265,92,FALSE)</f>
        <v>5</v>
      </c>
      <c r="P168" s="46">
        <f>VLOOKUP(B168,'[2]DHG 2023-24'!$B$2:$CP$265,93,FALSE)</f>
        <v>473.25</v>
      </c>
      <c r="Q168" s="11">
        <f>VLOOKUP(B168,'[1]DHG 2024-25'!$B$2:$J$265,9,FALSE)</f>
        <v>10</v>
      </c>
      <c r="R168" s="11">
        <f>VLOOKUP(B168,'[1]DHG 2024-25'!$B$2:$K$265,10,FALSE)</f>
        <v>234</v>
      </c>
      <c r="S168" s="11">
        <f>VLOOKUP(B168,'[1]DHG 2024-25'!$B$2:$AV$265,47,FALSE)</f>
        <v>423.00000000000006</v>
      </c>
      <c r="T168" s="11">
        <f>VLOOKUP(B168,'[1]DHG 2024-25'!$B$2:$AW$265,48,FALSE)</f>
        <v>50.7</v>
      </c>
      <c r="U168" s="11">
        <f>VLOOKUP(B168,'[1]DHG 2024-25'!$B$2:$AX$265,49,FALSE)</f>
        <v>5</v>
      </c>
      <c r="V168" s="11">
        <f>VLOOKUP(B168,'[1]DHG 2024-25'!$B$2:$AL$265,37,FALSE)</f>
        <v>0</v>
      </c>
      <c r="W168" s="50">
        <f>VLOOKUP(B168,'[1]DHG 2024-25'!$B$2:$AY$265,50,FALSE)</f>
        <v>478.70000000000005</v>
      </c>
      <c r="X168" s="39">
        <f t="shared" si="4"/>
        <v>8.4500000000000455</v>
      </c>
      <c r="Z168" s="41">
        <f t="shared" si="5"/>
        <v>5.4500000000000455</v>
      </c>
    </row>
    <row r="169" spans="1:26" ht="20.149999999999999" customHeight="1" x14ac:dyDescent="0.4">
      <c r="A169" s="2">
        <v>93</v>
      </c>
      <c r="B169" s="1" t="s">
        <v>537</v>
      </c>
      <c r="C169" s="1" t="s">
        <v>55</v>
      </c>
      <c r="D169" s="24" t="s">
        <v>538</v>
      </c>
      <c r="E169" s="29" t="s">
        <v>525</v>
      </c>
      <c r="F169" s="11">
        <f>VLOOKUP(B169,'[2]DHG 2023-24'!$B$2:$J$265,9,FALSE)</f>
        <v>29</v>
      </c>
      <c r="G169" s="11">
        <f>VLOOKUP(B169,'[2]DHG 2023-24'!$B$2:$K$265,10,FALSE)</f>
        <v>702</v>
      </c>
      <c r="H169" s="11">
        <f>VLOOKUP(B169,'[2]DHG 2023-24'!$B$2:$AV$265,47,FALSE)</f>
        <v>1055.3799999999999</v>
      </c>
      <c r="I169" s="11">
        <f>VLOOKUP(B169,'[2]DHG 2023-24'!$B$2:$AW$265,48,FALSE)</f>
        <v>179.7</v>
      </c>
      <c r="J169" s="11">
        <f>VLOOKUP(B169,'[2]DHG 2023-24'!$B$2:$CO$265,49,FALSE)</f>
        <v>16</v>
      </c>
      <c r="K169" s="11">
        <f>VLOOKUP(B169,'[2]DHG 2023-24'!$B$2:$AK$265,36,FALSE)</f>
        <v>24</v>
      </c>
      <c r="L169" s="12">
        <f>VLOOKUP(B169,'[2]DHG 2023-24'!$B$2:$AY$265,50,FALSE)</f>
        <v>1251.08</v>
      </c>
      <c r="M169" s="11">
        <f>VLOOKUP(B169,'[2]DHG 2023-24'!$B$2:$CM$265,90,FALSE)</f>
        <v>1017.9999999999999</v>
      </c>
      <c r="N169" s="11">
        <f>VLOOKUP(B169,'[2]DHG 2023-24'!$B$2:$CN$265,91,FALSE)</f>
        <v>223.07999999999998</v>
      </c>
      <c r="O169" s="11">
        <f>VLOOKUP(B169,'[2]DHG 2023-24'!$B$2:$CO$265,92,FALSE)</f>
        <v>16</v>
      </c>
      <c r="P169" s="46">
        <f>VLOOKUP(B169,'[2]DHG 2023-24'!$B$2:$CP$265,93,FALSE)</f>
        <v>1257.08</v>
      </c>
      <c r="Q169" s="11">
        <f>VLOOKUP(B169,'[1]DHG 2024-25'!$B$2:$J$265,9,FALSE)</f>
        <v>28</v>
      </c>
      <c r="R169" s="11">
        <f>VLOOKUP(B169,'[1]DHG 2024-25'!$B$2:$K$265,10,FALSE)</f>
        <v>682</v>
      </c>
      <c r="S169" s="11">
        <f>VLOOKUP(B169,'[1]DHG 2024-25'!$B$2:$AV$265,47,FALSE)</f>
        <v>1065.19</v>
      </c>
      <c r="T169" s="11">
        <f>VLOOKUP(B169,'[1]DHG 2024-25'!$B$2:$AW$265,48,FALSE)</f>
        <v>181.35</v>
      </c>
      <c r="U169" s="11">
        <f>VLOOKUP(B169,'[1]DHG 2024-25'!$B$2:$AX$265,49,FALSE)</f>
        <v>16</v>
      </c>
      <c r="V169" s="11">
        <f>VLOOKUP(B169,'[1]DHG 2024-25'!$B$2:$AL$265,37,FALSE)</f>
        <v>24</v>
      </c>
      <c r="W169" s="50">
        <f>VLOOKUP(B169,'[1]DHG 2024-25'!$B$2:$AY$265,50,FALSE)</f>
        <v>1262.54</v>
      </c>
      <c r="X169" s="39">
        <f t="shared" si="4"/>
        <v>11.460000000000036</v>
      </c>
      <c r="Z169" s="41">
        <f t="shared" si="5"/>
        <v>5.4600000000000364</v>
      </c>
    </row>
    <row r="170" spans="1:26" ht="20.149999999999999" customHeight="1" x14ac:dyDescent="0.4">
      <c r="A170" s="2">
        <v>77</v>
      </c>
      <c r="B170" s="1" t="s">
        <v>54</v>
      </c>
      <c r="C170" s="1" t="s">
        <v>55</v>
      </c>
      <c r="D170" s="24" t="s">
        <v>56</v>
      </c>
      <c r="E170" s="29" t="s">
        <v>57</v>
      </c>
      <c r="F170" s="11">
        <f>VLOOKUP(B170,'[2]DHG 2023-24'!$B$2:$J$265,9,FALSE)</f>
        <v>32</v>
      </c>
      <c r="G170" s="11">
        <f>VLOOKUP(B170,'[2]DHG 2023-24'!$B$2:$K$265,10,FALSE)</f>
        <v>651</v>
      </c>
      <c r="H170" s="11">
        <f>VLOOKUP(B170,'[2]DHG 2023-24'!$B$2:$AV$265,47,FALSE)</f>
        <v>1120.9099999999999</v>
      </c>
      <c r="I170" s="11">
        <f>VLOOKUP(B170,'[2]DHG 2023-24'!$B$2:$AW$265,48,FALSE)</f>
        <v>215.17</v>
      </c>
      <c r="J170" s="11">
        <f>VLOOKUP(B170,'[2]DHG 2023-24'!$B$2:$CO$265,49,FALSE)</f>
        <v>24</v>
      </c>
      <c r="K170" s="11">
        <f>VLOOKUP(B170,'[2]DHG 2023-24'!$B$2:$AK$265,36,FALSE)</f>
        <v>6</v>
      </c>
      <c r="L170" s="12">
        <f>VLOOKUP(B170,'[2]DHG 2023-24'!$B$2:$AY$265,50,FALSE)</f>
        <v>1360.08</v>
      </c>
      <c r="M170" s="11">
        <f>VLOOKUP(B170,'[2]DHG 2023-24'!$B$2:$CM$265,90,FALSE)</f>
        <v>1110.4899999999998</v>
      </c>
      <c r="N170" s="11">
        <f>VLOOKUP(B170,'[2]DHG 2023-24'!$B$2:$CN$265,91,FALSE)</f>
        <v>230.58999999999997</v>
      </c>
      <c r="O170" s="11">
        <f>VLOOKUP(B170,'[2]DHG 2023-24'!$B$2:$CO$265,92,FALSE)</f>
        <v>24</v>
      </c>
      <c r="P170" s="46">
        <f>VLOOKUP(B170,'[2]DHG 2023-24'!$B$2:$CP$265,93,FALSE)</f>
        <v>1365.08</v>
      </c>
      <c r="Q170" s="11">
        <f>VLOOKUP(B170,'[1]DHG 2024-25'!$B$2:$J$265,9,FALSE)</f>
        <v>32</v>
      </c>
      <c r="R170" s="11">
        <f>VLOOKUP(B170,'[1]DHG 2024-25'!$B$2:$K$265,10,FALSE)</f>
        <v>656</v>
      </c>
      <c r="S170" s="11">
        <f>VLOOKUP(B170,'[1]DHG 2024-25'!$B$2:$AV$265,47,FALSE)</f>
        <v>1136.7200000000003</v>
      </c>
      <c r="T170" s="11">
        <f>VLOOKUP(B170,'[1]DHG 2024-25'!$B$2:$AW$265,48,FALSE)</f>
        <v>209.99</v>
      </c>
      <c r="U170" s="11">
        <f>VLOOKUP(B170,'[1]DHG 2024-25'!$B$2:$AX$265,49,FALSE)</f>
        <v>24</v>
      </c>
      <c r="V170" s="11">
        <f>VLOOKUP(B170,'[1]DHG 2024-25'!$B$2:$AL$265,37,FALSE)</f>
        <v>6</v>
      </c>
      <c r="W170" s="50">
        <f>VLOOKUP(B170,'[1]DHG 2024-25'!$B$2:$AY$265,50,FALSE)</f>
        <v>1370.7100000000003</v>
      </c>
      <c r="X170" s="39">
        <f t="shared" si="4"/>
        <v>10.630000000000337</v>
      </c>
      <c r="Z170" s="41">
        <f t="shared" si="5"/>
        <v>5.6300000000003365</v>
      </c>
    </row>
    <row r="171" spans="1:26" ht="20.149999999999999" customHeight="1" x14ac:dyDescent="0.4">
      <c r="A171" s="2">
        <v>77</v>
      </c>
      <c r="B171" s="1" t="s">
        <v>124</v>
      </c>
      <c r="C171" s="1" t="s">
        <v>49</v>
      </c>
      <c r="D171" s="24" t="s">
        <v>128</v>
      </c>
      <c r="E171" s="29" t="s">
        <v>127</v>
      </c>
      <c r="F171" s="11">
        <f>VLOOKUP(B171,'[2]DHG 2023-24'!$B$2:$J$265,9,FALSE)</f>
        <v>26</v>
      </c>
      <c r="G171" s="11">
        <f>VLOOKUP(B171,'[2]DHG 2023-24'!$B$2:$K$265,10,FALSE)</f>
        <v>882</v>
      </c>
      <c r="H171" s="11">
        <f>VLOOKUP(B171,'[2]DHG 2023-24'!$B$2:$AV$265,47,FALSE)</f>
        <v>913.57999999999981</v>
      </c>
      <c r="I171" s="11">
        <f>VLOOKUP(B171,'[2]DHG 2023-24'!$B$2:$AW$265,48,FALSE)</f>
        <v>124.33</v>
      </c>
      <c r="J171" s="11">
        <f>VLOOKUP(B171,'[2]DHG 2023-24'!$B$2:$CO$265,49,FALSE)</f>
        <v>15</v>
      </c>
      <c r="K171" s="11">
        <f>VLOOKUP(B171,'[2]DHG 2023-24'!$B$2:$AK$265,36,FALSE)</f>
        <v>0</v>
      </c>
      <c r="L171" s="12">
        <f>VLOOKUP(B171,'[2]DHG 2023-24'!$B$2:$AY$265,50,FALSE)</f>
        <v>1052.9099999999999</v>
      </c>
      <c r="M171" s="11">
        <f>VLOOKUP(B171,'[2]DHG 2023-24'!$B$2:$CM$265,90,FALSE)</f>
        <v>929.99999999999977</v>
      </c>
      <c r="N171" s="11">
        <f>VLOOKUP(B171,'[2]DHG 2023-24'!$B$2:$CN$265,91,FALSE)</f>
        <v>107.91</v>
      </c>
      <c r="O171" s="11">
        <f>VLOOKUP(B171,'[2]DHG 2023-24'!$B$2:$CO$265,92,FALSE)</f>
        <v>15</v>
      </c>
      <c r="P171" s="46">
        <f>VLOOKUP(B171,'[2]DHG 2023-24'!$B$2:$CP$265,93,FALSE)</f>
        <v>1052.9099999999999</v>
      </c>
      <c r="Q171" s="11">
        <f>VLOOKUP(B171,'[1]DHG 2024-25'!$B$2:$J$265,9,FALSE)</f>
        <v>26</v>
      </c>
      <c r="R171" s="11">
        <f>VLOOKUP(B171,'[1]DHG 2024-25'!$B$2:$K$265,10,FALSE)</f>
        <v>882</v>
      </c>
      <c r="S171" s="11">
        <f>VLOOKUP(B171,'[1]DHG 2024-25'!$B$2:$AV$265,47,FALSE)</f>
        <v>917.40000000000009</v>
      </c>
      <c r="T171" s="11">
        <f>VLOOKUP(B171,'[1]DHG 2024-25'!$B$2:$AW$265,48,FALSE)</f>
        <v>126.5</v>
      </c>
      <c r="U171" s="11">
        <f>VLOOKUP(B171,'[1]DHG 2024-25'!$B$2:$AX$265,49,FALSE)</f>
        <v>15</v>
      </c>
      <c r="V171" s="11">
        <f>VLOOKUP(B171,'[1]DHG 2024-25'!$B$2:$AL$265,37,FALSE)</f>
        <v>0</v>
      </c>
      <c r="W171" s="50">
        <f>VLOOKUP(B171,'[1]DHG 2024-25'!$B$2:$AY$265,50,FALSE)</f>
        <v>1058.9000000000001</v>
      </c>
      <c r="X171" s="39">
        <f t="shared" si="4"/>
        <v>5.9900000000002365</v>
      </c>
      <c r="Z171" s="41">
        <f t="shared" si="5"/>
        <v>5.9900000000002365</v>
      </c>
    </row>
    <row r="172" spans="1:26" ht="20.149999999999999" customHeight="1" x14ac:dyDescent="0.4">
      <c r="A172" s="2">
        <v>93</v>
      </c>
      <c r="B172" s="1" t="s">
        <v>583</v>
      </c>
      <c r="C172" s="1" t="s">
        <v>27</v>
      </c>
      <c r="D172" s="24" t="s">
        <v>584</v>
      </c>
      <c r="E172" s="29" t="s">
        <v>525</v>
      </c>
      <c r="F172" s="11">
        <f>VLOOKUP(B172,'[2]DHG 2023-24'!$B$2:$J$265,9,FALSE)</f>
        <v>17</v>
      </c>
      <c r="G172" s="11">
        <f>VLOOKUP(B172,'[2]DHG 2023-24'!$B$2:$K$265,10,FALSE)</f>
        <v>423</v>
      </c>
      <c r="H172" s="11">
        <f>VLOOKUP(B172,'[2]DHG 2023-24'!$B$2:$AV$265,47,FALSE)</f>
        <v>690.57999999999993</v>
      </c>
      <c r="I172" s="11">
        <f>VLOOKUP(B172,'[2]DHG 2023-24'!$B$2:$AW$265,48,FALSE)</f>
        <v>97.96</v>
      </c>
      <c r="J172" s="11">
        <f>VLOOKUP(B172,'[2]DHG 2023-24'!$B$2:$CO$265,49,FALSE)</f>
        <v>9</v>
      </c>
      <c r="K172" s="11">
        <f>VLOOKUP(B172,'[2]DHG 2023-24'!$B$2:$AK$265,36,FALSE)</f>
        <v>0</v>
      </c>
      <c r="L172" s="12">
        <f>VLOOKUP(B172,'[2]DHG 2023-24'!$B$2:$AY$265,50,FALSE)</f>
        <v>797.54</v>
      </c>
      <c r="M172" s="11">
        <f>VLOOKUP(B172,'[2]DHG 2023-24'!$B$2:$CM$265,90,FALSE)</f>
        <v>676.99999999999989</v>
      </c>
      <c r="N172" s="11">
        <f>VLOOKUP(B172,'[2]DHG 2023-24'!$B$2:$CN$265,91,FALSE)</f>
        <v>114.53999999999999</v>
      </c>
      <c r="O172" s="11">
        <f>VLOOKUP(B172,'[2]DHG 2023-24'!$B$2:$CO$265,92,FALSE)</f>
        <v>8</v>
      </c>
      <c r="P172" s="46">
        <f>VLOOKUP(B172,'[2]DHG 2023-24'!$B$2:$CP$265,93,FALSE)</f>
        <v>799.54</v>
      </c>
      <c r="Q172" s="11">
        <f>VLOOKUP(B172,'[1]DHG 2024-25'!$B$2:$J$265,9,FALSE)</f>
        <v>18</v>
      </c>
      <c r="R172" s="11">
        <f>VLOOKUP(B172,'[1]DHG 2024-25'!$B$2:$K$265,10,FALSE)</f>
        <v>426</v>
      </c>
      <c r="S172" s="11">
        <f>VLOOKUP(B172,'[1]DHG 2024-25'!$B$2:$AV$265,47,FALSE)</f>
        <v>710.05000000000007</v>
      </c>
      <c r="T172" s="11">
        <f>VLOOKUP(B172,'[1]DHG 2024-25'!$B$2:$AW$265,48,FALSE)</f>
        <v>86.9</v>
      </c>
      <c r="U172" s="11">
        <f>VLOOKUP(B172,'[1]DHG 2024-25'!$B$2:$AX$265,49,FALSE)</f>
        <v>9</v>
      </c>
      <c r="V172" s="11">
        <f>VLOOKUP(B172,'[1]DHG 2024-25'!$B$2:$AL$265,37,FALSE)</f>
        <v>0</v>
      </c>
      <c r="W172" s="50">
        <f>VLOOKUP(B172,'[1]DHG 2024-25'!$B$2:$AY$265,50,FALSE)</f>
        <v>805.95</v>
      </c>
      <c r="X172" s="39">
        <f t="shared" si="4"/>
        <v>8.4100000000000819</v>
      </c>
      <c r="Z172" s="41">
        <f t="shared" si="5"/>
        <v>6.4100000000000819</v>
      </c>
    </row>
    <row r="173" spans="1:26" ht="20.149999999999999" customHeight="1" x14ac:dyDescent="0.4">
      <c r="A173" s="2">
        <v>93</v>
      </c>
      <c r="B173" s="1" t="s">
        <v>556</v>
      </c>
      <c r="C173" s="1" t="s">
        <v>30</v>
      </c>
      <c r="D173" s="24" t="s">
        <v>319</v>
      </c>
      <c r="E173" s="29" t="s">
        <v>553</v>
      </c>
      <c r="F173" s="11">
        <f>VLOOKUP(B173,'[2]DHG 2023-24'!$B$2:$J$265,9,FALSE)</f>
        <v>41</v>
      </c>
      <c r="G173" s="11">
        <f>VLOOKUP(B173,'[2]DHG 2023-24'!$B$2:$K$265,10,FALSE)</f>
        <v>1276</v>
      </c>
      <c r="H173" s="11">
        <f>VLOOKUP(B173,'[2]DHG 2023-24'!$B$2:$AV$265,47,FALSE)</f>
        <v>1503.14</v>
      </c>
      <c r="I173" s="11">
        <f>VLOOKUP(B173,'[2]DHG 2023-24'!$B$2:$AW$265,48,FALSE)</f>
        <v>184.03</v>
      </c>
      <c r="J173" s="11">
        <f>VLOOKUP(B173,'[2]DHG 2023-24'!$B$2:$CO$265,49,FALSE)</f>
        <v>29</v>
      </c>
      <c r="K173" s="11">
        <f>VLOOKUP(B173,'[2]DHG 2023-24'!$B$2:$AK$265,36,FALSE)</f>
        <v>40</v>
      </c>
      <c r="L173" s="12">
        <f>VLOOKUP(B173,'[2]DHG 2023-24'!$B$2:$AY$265,50,FALSE)</f>
        <v>1716.17</v>
      </c>
      <c r="M173" s="11">
        <f>VLOOKUP(B173,'[2]DHG 2023-24'!$B$2:$CM$265,90,FALSE)</f>
        <v>1523.5</v>
      </c>
      <c r="N173" s="11">
        <f>VLOOKUP(B173,'[2]DHG 2023-24'!$B$2:$CN$265,91,FALSE)</f>
        <v>171.17000000000002</v>
      </c>
      <c r="O173" s="11">
        <f>VLOOKUP(B173,'[2]DHG 2023-24'!$B$2:$CO$265,92,FALSE)</f>
        <v>29</v>
      </c>
      <c r="P173" s="46">
        <f>VLOOKUP(B173,'[2]DHG 2023-24'!$B$2:$CP$265,93,FALSE)</f>
        <v>1723.67</v>
      </c>
      <c r="Q173" s="11">
        <f>VLOOKUP(B173,'[1]DHG 2024-25'!$B$2:$J$265,9,FALSE)</f>
        <v>41</v>
      </c>
      <c r="R173" s="11">
        <f>VLOOKUP(B173,'[1]DHG 2024-25'!$B$2:$K$265,10,FALSE)</f>
        <v>1276</v>
      </c>
      <c r="S173" s="11">
        <f>VLOOKUP(B173,'[1]DHG 2024-25'!$B$2:$AV$265,47,FALSE)</f>
        <v>1525.21</v>
      </c>
      <c r="T173" s="11">
        <f>VLOOKUP(B173,'[1]DHG 2024-25'!$B$2:$AW$265,48,FALSE)</f>
        <v>175.97</v>
      </c>
      <c r="U173" s="11">
        <f>VLOOKUP(B173,'[1]DHG 2024-25'!$B$2:$AX$265,49,FALSE)</f>
        <v>29</v>
      </c>
      <c r="V173" s="11">
        <f>VLOOKUP(B173,'[1]DHG 2024-25'!$B$2:$AL$265,37,FALSE)</f>
        <v>40</v>
      </c>
      <c r="W173" s="50">
        <f>VLOOKUP(B173,'[1]DHG 2024-25'!$B$2:$AY$265,50,FALSE)</f>
        <v>1730.18</v>
      </c>
      <c r="X173" s="39">
        <f t="shared" si="4"/>
        <v>14.009999999999991</v>
      </c>
      <c r="Z173" s="41">
        <f t="shared" si="5"/>
        <v>6.5099999999999909</v>
      </c>
    </row>
    <row r="174" spans="1:26" ht="20.149999999999999" customHeight="1" x14ac:dyDescent="0.4">
      <c r="A174" s="2">
        <v>77</v>
      </c>
      <c r="B174" s="1" t="s">
        <v>226</v>
      </c>
      <c r="C174" s="1" t="s">
        <v>81</v>
      </c>
      <c r="D174" s="24" t="s">
        <v>227</v>
      </c>
      <c r="E174" s="29" t="s">
        <v>228</v>
      </c>
      <c r="F174" s="11">
        <f>VLOOKUP(B174,'[2]DHG 2023-24'!$B$2:$J$265,9,FALSE)</f>
        <v>17</v>
      </c>
      <c r="G174" s="11">
        <f>VLOOKUP(B174,'[2]DHG 2023-24'!$B$2:$K$265,10,FALSE)</f>
        <v>318</v>
      </c>
      <c r="H174" s="11">
        <f>VLOOKUP(B174,'[2]DHG 2023-24'!$B$2:$AV$265,47,FALSE)</f>
        <v>584.37</v>
      </c>
      <c r="I174" s="11">
        <f>VLOOKUP(B174,'[2]DHG 2023-24'!$B$2:$AW$265,48,FALSE)</f>
        <v>68.8</v>
      </c>
      <c r="J174" s="11">
        <f>VLOOKUP(B174,'[2]DHG 2023-24'!$B$2:$CO$265,49,FALSE)</f>
        <v>11</v>
      </c>
      <c r="K174" s="11">
        <f>VLOOKUP(B174,'[2]DHG 2023-24'!$B$2:$AK$265,36,FALSE)</f>
        <v>4</v>
      </c>
      <c r="L174" s="12">
        <f>VLOOKUP(B174,'[2]DHG 2023-24'!$B$2:$AY$265,50,FALSE)</f>
        <v>664.17</v>
      </c>
      <c r="M174" s="11">
        <f>VLOOKUP(B174,'[2]DHG 2023-24'!$B$2:$CM$265,90,FALSE)</f>
        <v>609.5</v>
      </c>
      <c r="N174" s="11">
        <f>VLOOKUP(B174,'[2]DHG 2023-24'!$B$2:$CN$265,91,FALSE)</f>
        <v>85.85</v>
      </c>
      <c r="O174" s="11">
        <f>VLOOKUP(B174,'[2]DHG 2023-24'!$B$2:$CO$265,92,FALSE)</f>
        <v>9</v>
      </c>
      <c r="P174" s="46">
        <f>VLOOKUP(B174,'[2]DHG 2023-24'!$B$2:$CP$265,93,FALSE)</f>
        <v>704.34999999999991</v>
      </c>
      <c r="Q174" s="11">
        <f>VLOOKUP(B174,'[1]DHG 2024-25'!$B$2:$J$265,9,FALSE)</f>
        <v>18</v>
      </c>
      <c r="R174" s="11">
        <f>VLOOKUP(B174,'[1]DHG 2024-25'!$B$2:$K$265,10,FALSE)</f>
        <v>334</v>
      </c>
      <c r="S174" s="11">
        <f>VLOOKUP(B174,'[1]DHG 2024-25'!$B$2:$AV$265,47,FALSE)</f>
        <v>622.44999999999993</v>
      </c>
      <c r="T174" s="11">
        <f>VLOOKUP(B174,'[1]DHG 2024-25'!$B$2:$AW$265,48,FALSE)</f>
        <v>77.84</v>
      </c>
      <c r="U174" s="11">
        <f>VLOOKUP(B174,'[1]DHG 2024-25'!$B$2:$AX$265,49,FALSE)</f>
        <v>11</v>
      </c>
      <c r="V174" s="11">
        <f>VLOOKUP(B174,'[1]DHG 2024-25'!$B$2:$AL$265,37,FALSE)</f>
        <v>4</v>
      </c>
      <c r="W174" s="50">
        <f>VLOOKUP(B174,'[1]DHG 2024-25'!$B$2:$AY$265,50,FALSE)</f>
        <v>711.29</v>
      </c>
      <c r="X174" s="39">
        <f t="shared" si="4"/>
        <v>47.120000000000005</v>
      </c>
      <c r="Z174" s="41">
        <f t="shared" si="5"/>
        <v>6.9400000000000546</v>
      </c>
    </row>
    <row r="175" spans="1:26" ht="20.149999999999999" customHeight="1" x14ac:dyDescent="0.4">
      <c r="A175" s="21">
        <v>94</v>
      </c>
      <c r="B175" s="1" t="s">
        <v>333</v>
      </c>
      <c r="C175" s="1" t="s">
        <v>49</v>
      </c>
      <c r="D175" s="24" t="s">
        <v>334</v>
      </c>
      <c r="E175" s="29" t="s">
        <v>335</v>
      </c>
      <c r="F175" s="11">
        <f>VLOOKUP(B175,'[2]DHG 2023-24'!$B$2:$J$265,9,FALSE)</f>
        <v>37</v>
      </c>
      <c r="G175" s="11">
        <f>VLOOKUP(B175,'[2]DHG 2023-24'!$B$2:$K$265,10,FALSE)</f>
        <v>1214</v>
      </c>
      <c r="H175" s="11">
        <f>VLOOKUP(B175,'[2]DHG 2023-24'!$B$2:$AV$265,47,FALSE)</f>
        <v>1241.0900000000001</v>
      </c>
      <c r="I175" s="11">
        <f>VLOOKUP(B175,'[2]DHG 2023-24'!$B$2:$AW$265,48,FALSE)</f>
        <v>257.08</v>
      </c>
      <c r="J175" s="11">
        <f>VLOOKUP(B175,'[2]DHG 2023-24'!$B$2:$CO$265,49,FALSE)</f>
        <v>17</v>
      </c>
      <c r="K175" s="11">
        <f>VLOOKUP(B175,'[2]DHG 2023-24'!$B$2:$AK$265,36,FALSE)</f>
        <v>0</v>
      </c>
      <c r="L175" s="12">
        <f>VLOOKUP(B175,'[2]DHG 2023-24'!$B$2:$AY$265,50,FALSE)</f>
        <v>1515.17</v>
      </c>
      <c r="M175" s="11">
        <f>VLOOKUP(B175,'[2]DHG 2023-24'!$B$2:$CM$265,90,FALSE)</f>
        <v>1202.7</v>
      </c>
      <c r="N175" s="11">
        <f>VLOOKUP(B175,'[2]DHG 2023-24'!$B$2:$CN$265,91,FALSE)</f>
        <v>293.46999999999997</v>
      </c>
      <c r="O175" s="11">
        <f>VLOOKUP(B175,'[2]DHG 2023-24'!$B$2:$CO$265,92,FALSE)</f>
        <v>21</v>
      </c>
      <c r="P175" s="46">
        <f>VLOOKUP(B175,'[2]DHG 2023-24'!$B$2:$CP$265,93,FALSE)</f>
        <v>1517.17</v>
      </c>
      <c r="Q175" s="11">
        <f>VLOOKUP(B175,'[1]DHG 2024-25'!$B$2:$J$265,9,FALSE)</f>
        <v>37</v>
      </c>
      <c r="R175" s="11">
        <f>VLOOKUP(B175,'[1]DHG 2024-25'!$B$2:$K$265,10,FALSE)</f>
        <v>1226</v>
      </c>
      <c r="S175" s="11">
        <f>VLOOKUP(B175,'[1]DHG 2024-25'!$B$2:$AV$265,47,FALSE)</f>
        <v>1252.4100000000001</v>
      </c>
      <c r="T175" s="11">
        <f>VLOOKUP(B175,'[1]DHG 2024-25'!$B$2:$AW$265,48,FALSE)</f>
        <v>255.07</v>
      </c>
      <c r="U175" s="11">
        <f>VLOOKUP(B175,'[1]DHG 2024-25'!$B$2:$AX$265,49,FALSE)</f>
        <v>17</v>
      </c>
      <c r="V175" s="11">
        <f>VLOOKUP(B175,'[1]DHG 2024-25'!$B$2:$AL$265,37,FALSE)</f>
        <v>0</v>
      </c>
      <c r="W175" s="50">
        <f>VLOOKUP(B175,'[1]DHG 2024-25'!$B$2:$AY$265,50,FALSE)</f>
        <v>1524.48</v>
      </c>
      <c r="X175" s="39">
        <f t="shared" si="4"/>
        <v>9.3099999999999454</v>
      </c>
      <c r="Z175" s="41">
        <f t="shared" si="5"/>
        <v>7.3099999999999454</v>
      </c>
    </row>
    <row r="176" spans="1:26" ht="20.149999999999999" customHeight="1" x14ac:dyDescent="0.4">
      <c r="A176" s="2">
        <v>93</v>
      </c>
      <c r="B176" s="1" t="s">
        <v>490</v>
      </c>
      <c r="C176" s="1" t="s">
        <v>27</v>
      </c>
      <c r="D176" s="24" t="s">
        <v>491</v>
      </c>
      <c r="E176" s="29" t="s">
        <v>429</v>
      </c>
      <c r="F176" s="11">
        <f>VLOOKUP(B176,'[2]DHG 2023-24'!$B$2:$J$265,9,FALSE)</f>
        <v>13</v>
      </c>
      <c r="G176" s="11">
        <f>VLOOKUP(B176,'[2]DHG 2023-24'!$B$2:$K$265,10,FALSE)</f>
        <v>285</v>
      </c>
      <c r="H176" s="11">
        <f>VLOOKUP(B176,'[2]DHG 2023-24'!$B$2:$AV$265,47,FALSE)</f>
        <v>513.26</v>
      </c>
      <c r="I176" s="11">
        <f>VLOOKUP(B176,'[2]DHG 2023-24'!$B$2:$AW$265,48,FALSE)</f>
        <v>73.319999999999993</v>
      </c>
      <c r="J176" s="11">
        <f>VLOOKUP(B176,'[2]DHG 2023-24'!$B$2:$CO$265,49,FALSE)</f>
        <v>5</v>
      </c>
      <c r="K176" s="11">
        <f>VLOOKUP(B176,'[2]DHG 2023-24'!$B$2:$AK$265,36,FALSE)</f>
        <v>0</v>
      </c>
      <c r="L176" s="12">
        <f>VLOOKUP(B176,'[2]DHG 2023-24'!$B$2:$AY$265,50,FALSE)</f>
        <v>591.57999999999993</v>
      </c>
      <c r="M176" s="11">
        <f>VLOOKUP(B176,'[2]DHG 2023-24'!$B$2:$CM$265,90,FALSE)</f>
        <v>501</v>
      </c>
      <c r="N176" s="11">
        <f>VLOOKUP(B176,'[2]DHG 2023-24'!$B$2:$CN$265,91,FALSE)</f>
        <v>84.58</v>
      </c>
      <c r="O176" s="11">
        <f>VLOOKUP(B176,'[2]DHG 2023-24'!$B$2:$CO$265,92,FALSE)</f>
        <v>6</v>
      </c>
      <c r="P176" s="46">
        <f>VLOOKUP(B176,'[2]DHG 2023-24'!$B$2:$CP$265,93,FALSE)</f>
        <v>591.57999999999993</v>
      </c>
      <c r="Q176" s="11">
        <f>VLOOKUP(B176,'[1]DHG 2024-25'!$B$2:$J$265,9,FALSE)</f>
        <v>13</v>
      </c>
      <c r="R176" s="11">
        <f>VLOOKUP(B176,'[1]DHG 2024-25'!$B$2:$K$265,10,FALSE)</f>
        <v>291</v>
      </c>
      <c r="S176" s="11">
        <f>VLOOKUP(B176,'[1]DHG 2024-25'!$B$2:$AV$265,47,FALSE)</f>
        <v>523.4</v>
      </c>
      <c r="T176" s="11">
        <f>VLOOKUP(B176,'[1]DHG 2024-25'!$B$2:$AW$265,48,FALSE)</f>
        <v>71</v>
      </c>
      <c r="U176" s="11">
        <f>VLOOKUP(B176,'[1]DHG 2024-25'!$B$2:$AX$265,49,FALSE)</f>
        <v>5</v>
      </c>
      <c r="V176" s="11">
        <f>VLOOKUP(B176,'[1]DHG 2024-25'!$B$2:$AL$265,37,FALSE)</f>
        <v>0</v>
      </c>
      <c r="W176" s="50">
        <f>VLOOKUP(B176,'[1]DHG 2024-25'!$B$2:$AY$265,50,FALSE)</f>
        <v>599.4</v>
      </c>
      <c r="X176" s="39">
        <f t="shared" si="4"/>
        <v>7.82000000000005</v>
      </c>
      <c r="Z176" s="41">
        <f t="shared" si="5"/>
        <v>7.82000000000005</v>
      </c>
    </row>
    <row r="177" spans="1:26" ht="20.149999999999999" customHeight="1" x14ac:dyDescent="0.4">
      <c r="A177" s="21">
        <v>94</v>
      </c>
      <c r="B177" s="1" t="s">
        <v>293</v>
      </c>
      <c r="C177" s="1" t="s">
        <v>27</v>
      </c>
      <c r="D177" s="24" t="s">
        <v>294</v>
      </c>
      <c r="E177" s="29" t="s">
        <v>235</v>
      </c>
      <c r="F177" s="11">
        <f>VLOOKUP(B177,'[2]DHG 2023-24'!$B$2:$J$265,9,FALSE)</f>
        <v>13</v>
      </c>
      <c r="G177" s="11">
        <f>VLOOKUP(B177,'[2]DHG 2023-24'!$B$2:$K$265,10,FALSE)</f>
        <v>303</v>
      </c>
      <c r="H177" s="11">
        <f>VLOOKUP(B177,'[2]DHG 2023-24'!$B$2:$AV$265,47,FALSE)</f>
        <v>485.45000000000005</v>
      </c>
      <c r="I177" s="11">
        <f>VLOOKUP(B177,'[2]DHG 2023-24'!$B$2:$AW$265,48,FALSE)</f>
        <v>103.49</v>
      </c>
      <c r="J177" s="11">
        <f>VLOOKUP(B177,'[2]DHG 2023-24'!$B$2:$CO$265,49,FALSE)</f>
        <v>7.5</v>
      </c>
      <c r="K177" s="11">
        <f>VLOOKUP(B177,'[2]DHG 2023-24'!$B$2:$AK$265,36,FALSE)</f>
        <v>0</v>
      </c>
      <c r="L177" s="12">
        <f>VLOOKUP(B177,'[2]DHG 2023-24'!$B$2:$AY$265,50,FALSE)</f>
        <v>596.44000000000005</v>
      </c>
      <c r="M177" s="11">
        <f>VLOOKUP(B177,'[2]DHG 2023-24'!$B$2:$CM$265,90,FALSE)</f>
        <v>471.00000000000006</v>
      </c>
      <c r="N177" s="11">
        <f>VLOOKUP(B177,'[2]DHG 2023-24'!$B$2:$CN$265,91,FALSE)</f>
        <v>120.44</v>
      </c>
      <c r="O177" s="11">
        <f>VLOOKUP(B177,'[2]DHG 2023-24'!$B$2:$CO$265,92,FALSE)</f>
        <v>7.5</v>
      </c>
      <c r="P177" s="46">
        <f>VLOOKUP(B177,'[2]DHG 2023-24'!$B$2:$CP$265,93,FALSE)</f>
        <v>598.94000000000005</v>
      </c>
      <c r="Q177" s="11">
        <f>VLOOKUP(B177,'[1]DHG 2024-25'!$B$2:$J$265,9,FALSE)</f>
        <v>13</v>
      </c>
      <c r="R177" s="11">
        <f>VLOOKUP(B177,'[1]DHG 2024-25'!$B$2:$K$265,10,FALSE)</f>
        <v>320</v>
      </c>
      <c r="S177" s="11">
        <f>VLOOKUP(B177,'[1]DHG 2024-25'!$B$2:$AV$265,47,FALSE)</f>
        <v>503.84999999999997</v>
      </c>
      <c r="T177" s="11">
        <f>VLOOKUP(B177,'[1]DHG 2024-25'!$B$2:$AW$265,48,FALSE)</f>
        <v>95.42</v>
      </c>
      <c r="U177" s="11">
        <f>VLOOKUP(B177,'[1]DHG 2024-25'!$B$2:$AX$265,49,FALSE)</f>
        <v>7.5</v>
      </c>
      <c r="V177" s="11">
        <f>VLOOKUP(B177,'[1]DHG 2024-25'!$B$2:$AL$265,37,FALSE)</f>
        <v>0</v>
      </c>
      <c r="W177" s="50">
        <f>VLOOKUP(B177,'[1]DHG 2024-25'!$B$2:$AY$265,50,FALSE)</f>
        <v>606.77</v>
      </c>
      <c r="X177" s="39">
        <f t="shared" si="4"/>
        <v>10.329999999999927</v>
      </c>
      <c r="Z177" s="41">
        <f t="shared" si="5"/>
        <v>7.8299999999999272</v>
      </c>
    </row>
    <row r="178" spans="1:26" ht="20.149999999999999" customHeight="1" x14ac:dyDescent="0.4">
      <c r="A178" s="2">
        <v>77</v>
      </c>
      <c r="B178" s="1" t="s">
        <v>92</v>
      </c>
      <c r="C178" s="1" t="s">
        <v>59</v>
      </c>
      <c r="D178" s="24" t="s">
        <v>93</v>
      </c>
      <c r="E178" s="29" t="s">
        <v>91</v>
      </c>
      <c r="F178" s="11">
        <f>VLOOKUP(B178,'[2]DHG 2023-24'!$B$2:$J$265,9,FALSE)</f>
        <v>4</v>
      </c>
      <c r="G178" s="11">
        <f>VLOOKUP(B178,'[2]DHG 2023-24'!$B$2:$K$265,10,FALSE)</f>
        <v>96</v>
      </c>
      <c r="H178" s="11">
        <f>VLOOKUP(B178,'[2]DHG 2023-24'!$B$2:$AV$265,47,FALSE)</f>
        <v>140.06</v>
      </c>
      <c r="I178" s="11">
        <f>VLOOKUP(B178,'[2]DHG 2023-24'!$B$2:$AW$265,48,FALSE)</f>
        <v>14.59</v>
      </c>
      <c r="J178" s="11">
        <f>VLOOKUP(B178,'[2]DHG 2023-24'!$B$2:$CO$265,49,FALSE)</f>
        <v>6</v>
      </c>
      <c r="K178" s="11">
        <f>VLOOKUP(B178,'[2]DHG 2023-24'!$B$2:$AK$265,36,FALSE)</f>
        <v>0</v>
      </c>
      <c r="L178" s="12">
        <f>VLOOKUP(B178,'[2]DHG 2023-24'!$B$2:$AY$265,50,FALSE)</f>
        <v>160.65</v>
      </c>
      <c r="M178" s="11">
        <f>VLOOKUP(B178,'[2]DHG 2023-24'!$B$2:$CM$265,90,FALSE)</f>
        <v>138.6</v>
      </c>
      <c r="N178" s="11">
        <f>VLOOKUP(B178,'[2]DHG 2023-24'!$B$2:$CN$265,91,FALSE)</f>
        <v>23.05</v>
      </c>
      <c r="O178" s="11">
        <f>VLOOKUP(B178,'[2]DHG 2023-24'!$B$2:$CO$265,92,FALSE)</f>
        <v>0</v>
      </c>
      <c r="P178" s="46">
        <f>VLOOKUP(B178,'[2]DHG 2023-24'!$B$2:$CP$265,93,FALSE)</f>
        <v>161.65</v>
      </c>
      <c r="Q178" s="11">
        <f>VLOOKUP(B178,'[1]DHG 2024-25'!$B$2:$J$265,9,FALSE)</f>
        <v>4</v>
      </c>
      <c r="R178" s="11">
        <f>VLOOKUP(B178,'[1]DHG 2024-25'!$B$2:$K$265,10,FALSE)</f>
        <v>102</v>
      </c>
      <c r="S178" s="11">
        <f>VLOOKUP(B178,'[1]DHG 2024-25'!$B$2:$AV$265,47,FALSE)</f>
        <v>155.63999999999999</v>
      </c>
      <c r="T178" s="11">
        <f>VLOOKUP(B178,'[1]DHG 2024-25'!$B$2:$AW$265,48,FALSE)</f>
        <v>8.09</v>
      </c>
      <c r="U178" s="11">
        <f>VLOOKUP(B178,'[1]DHG 2024-25'!$B$2:$AX$265,49,FALSE)</f>
        <v>6</v>
      </c>
      <c r="V178" s="11">
        <f>VLOOKUP(B178,'[1]DHG 2024-25'!$B$2:$AL$265,37,FALSE)</f>
        <v>0</v>
      </c>
      <c r="W178" s="50">
        <f>VLOOKUP(B178,'[1]DHG 2024-25'!$B$2:$AY$265,50,FALSE)</f>
        <v>169.73</v>
      </c>
      <c r="X178" s="39">
        <f t="shared" si="4"/>
        <v>9.0799999999999841</v>
      </c>
      <c r="Z178" s="41">
        <f t="shared" si="5"/>
        <v>8.0799999999999841</v>
      </c>
    </row>
    <row r="179" spans="1:26" ht="20.149999999999999" customHeight="1" x14ac:dyDescent="0.4">
      <c r="A179" s="2">
        <v>93</v>
      </c>
      <c r="B179" s="1" t="s">
        <v>467</v>
      </c>
      <c r="C179" s="1" t="s">
        <v>27</v>
      </c>
      <c r="D179" s="24" t="s">
        <v>468</v>
      </c>
      <c r="E179" s="29" t="s">
        <v>446</v>
      </c>
      <c r="F179" s="11">
        <f>VLOOKUP(B179,'[2]DHG 2023-24'!$B$2:$J$265,9,FALSE)</f>
        <v>6</v>
      </c>
      <c r="G179" s="11">
        <f>VLOOKUP(B179,'[2]DHG 2023-24'!$B$2:$K$265,10,FALSE)</f>
        <v>144</v>
      </c>
      <c r="H179" s="11">
        <f>VLOOKUP(B179,'[2]DHG 2023-24'!$B$2:$AV$265,47,FALSE)</f>
        <v>225.73999999999998</v>
      </c>
      <c r="I179" s="11">
        <f>VLOOKUP(B179,'[2]DHG 2023-24'!$B$2:$AW$265,48,FALSE)</f>
        <v>45.02</v>
      </c>
      <c r="J179" s="11">
        <f>VLOOKUP(B179,'[2]DHG 2023-24'!$B$2:$CO$265,49,FALSE)</f>
        <v>6</v>
      </c>
      <c r="K179" s="11">
        <f>VLOOKUP(B179,'[2]DHG 2023-24'!$B$2:$AK$265,36,FALSE)</f>
        <v>0</v>
      </c>
      <c r="L179" s="12">
        <f>VLOOKUP(B179,'[2]DHG 2023-24'!$B$2:$AY$265,50,FALSE)</f>
        <v>276.76</v>
      </c>
      <c r="M179" s="11">
        <f>VLOOKUP(B179,'[2]DHG 2023-24'!$B$2:$CM$265,90,FALSE)</f>
        <v>221.99999999999997</v>
      </c>
      <c r="N179" s="11">
        <f>VLOOKUP(B179,'[2]DHG 2023-24'!$B$2:$CN$265,91,FALSE)</f>
        <v>48.760000000000005</v>
      </c>
      <c r="O179" s="11">
        <f>VLOOKUP(B179,'[2]DHG 2023-24'!$B$2:$CO$265,92,FALSE)</f>
        <v>6</v>
      </c>
      <c r="P179" s="46">
        <f>VLOOKUP(B179,'[2]DHG 2023-24'!$B$2:$CP$265,93,FALSE)</f>
        <v>276.76</v>
      </c>
      <c r="Q179" s="11">
        <f>VLOOKUP(B179,'[1]DHG 2024-25'!$B$2:$J$265,9,FALSE)</f>
        <v>6</v>
      </c>
      <c r="R179" s="11">
        <f>VLOOKUP(B179,'[1]DHG 2024-25'!$B$2:$K$265,10,FALSE)</f>
        <v>150</v>
      </c>
      <c r="S179" s="11">
        <f>VLOOKUP(B179,'[1]DHG 2024-25'!$B$2:$AV$265,47,FALSE)</f>
        <v>235.77</v>
      </c>
      <c r="T179" s="11">
        <f>VLOOKUP(B179,'[1]DHG 2024-25'!$B$2:$AW$265,48,FALSE)</f>
        <v>43.23</v>
      </c>
      <c r="U179" s="11">
        <f>VLOOKUP(B179,'[1]DHG 2024-25'!$B$2:$AX$265,49,FALSE)</f>
        <v>6</v>
      </c>
      <c r="V179" s="11">
        <f>VLOOKUP(B179,'[1]DHG 2024-25'!$B$2:$AL$265,37,FALSE)</f>
        <v>0</v>
      </c>
      <c r="W179" s="50">
        <f>VLOOKUP(B179,'[1]DHG 2024-25'!$B$2:$AY$265,50,FALSE)</f>
        <v>285</v>
      </c>
      <c r="X179" s="39">
        <f t="shared" si="4"/>
        <v>8.2400000000000091</v>
      </c>
      <c r="Z179" s="41">
        <f t="shared" si="5"/>
        <v>8.2400000000000091</v>
      </c>
    </row>
    <row r="180" spans="1:26" ht="20.149999999999999" customHeight="1" x14ac:dyDescent="0.4">
      <c r="A180" s="21">
        <v>94</v>
      </c>
      <c r="B180" s="1" t="s">
        <v>321</v>
      </c>
      <c r="C180" s="1" t="s">
        <v>27</v>
      </c>
      <c r="D180" s="24" t="s">
        <v>322</v>
      </c>
      <c r="E180" s="29" t="s">
        <v>320</v>
      </c>
      <c r="F180" s="11">
        <f>VLOOKUP(B180,'[2]DHG 2023-24'!$B$2:$J$265,9,FALSE)</f>
        <v>11</v>
      </c>
      <c r="G180" s="11">
        <f>VLOOKUP(B180,'[2]DHG 2023-24'!$B$2:$K$265,10,FALSE)</f>
        <v>258</v>
      </c>
      <c r="H180" s="11">
        <f>VLOOKUP(B180,'[2]DHG 2023-24'!$B$2:$AV$265,47,FALSE)</f>
        <v>408.67</v>
      </c>
      <c r="I180" s="11">
        <f>VLOOKUP(B180,'[2]DHG 2023-24'!$B$2:$AW$265,48,FALSE)</f>
        <v>58.06</v>
      </c>
      <c r="J180" s="11">
        <f>VLOOKUP(B180,'[2]DHG 2023-24'!$B$2:$CO$265,49,FALSE)</f>
        <v>6</v>
      </c>
      <c r="K180" s="11">
        <f>VLOOKUP(B180,'[2]DHG 2023-24'!$B$2:$AK$265,36,FALSE)</f>
        <v>0</v>
      </c>
      <c r="L180" s="12">
        <f>VLOOKUP(B180,'[2]DHG 2023-24'!$B$2:$AY$265,50,FALSE)</f>
        <v>472.73</v>
      </c>
      <c r="M180" s="11">
        <f>VLOOKUP(B180,'[2]DHG 2023-24'!$B$2:$CM$265,90,FALSE)</f>
        <v>427.5</v>
      </c>
      <c r="N180" s="11">
        <f>VLOOKUP(B180,'[2]DHG 2023-24'!$B$2:$CN$265,91,FALSE)</f>
        <v>39.230000000000004</v>
      </c>
      <c r="O180" s="11">
        <f>VLOOKUP(B180,'[2]DHG 2023-24'!$B$2:$CO$265,92,FALSE)</f>
        <v>7</v>
      </c>
      <c r="P180" s="46">
        <f>VLOOKUP(B180,'[2]DHG 2023-24'!$B$2:$CP$265,93,FALSE)</f>
        <v>473.73</v>
      </c>
      <c r="Q180" s="11">
        <f>VLOOKUP(B180,'[1]DHG 2024-25'!$B$2:$J$265,9,FALSE)</f>
        <v>11</v>
      </c>
      <c r="R180" s="11">
        <f>VLOOKUP(B180,'[1]DHG 2024-25'!$B$2:$K$265,10,FALSE)</f>
        <v>258</v>
      </c>
      <c r="S180" s="11">
        <f>VLOOKUP(B180,'[1]DHG 2024-25'!$B$2:$AV$265,47,FALSE)</f>
        <v>417.63</v>
      </c>
      <c r="T180" s="11">
        <f>VLOOKUP(B180,'[1]DHG 2024-25'!$B$2:$AW$265,48,FALSE)</f>
        <v>58.47</v>
      </c>
      <c r="U180" s="11">
        <f>VLOOKUP(B180,'[1]DHG 2024-25'!$B$2:$AX$265,49,FALSE)</f>
        <v>6</v>
      </c>
      <c r="V180" s="11">
        <f>VLOOKUP(B180,'[1]DHG 2024-25'!$B$2:$AL$265,37,FALSE)</f>
        <v>0</v>
      </c>
      <c r="W180" s="50">
        <f>VLOOKUP(B180,'[1]DHG 2024-25'!$B$2:$AY$265,50,FALSE)</f>
        <v>482.1</v>
      </c>
      <c r="X180" s="39">
        <f t="shared" si="4"/>
        <v>9.3700000000000045</v>
      </c>
      <c r="Z180" s="41">
        <f t="shared" si="5"/>
        <v>8.3700000000000045</v>
      </c>
    </row>
    <row r="181" spans="1:26" ht="20.149999999999999" customHeight="1" x14ac:dyDescent="0.4">
      <c r="A181" s="2">
        <v>77</v>
      </c>
      <c r="B181" s="1" t="s">
        <v>73</v>
      </c>
      <c r="C181" s="1" t="s">
        <v>23</v>
      </c>
      <c r="D181" s="24" t="s">
        <v>74</v>
      </c>
      <c r="E181" s="29" t="s">
        <v>51</v>
      </c>
      <c r="F181" s="11">
        <f>VLOOKUP(B181,'[2]DHG 2023-24'!$B$2:$J$265,9,FALSE)</f>
        <v>19</v>
      </c>
      <c r="G181" s="11">
        <f>VLOOKUP(B181,'[2]DHG 2023-24'!$B$2:$K$265,10,FALSE)</f>
        <v>555</v>
      </c>
      <c r="H181" s="11">
        <f>VLOOKUP(B181,'[2]DHG 2023-24'!$B$2:$AV$265,47,FALSE)</f>
        <v>784.22</v>
      </c>
      <c r="I181" s="11">
        <f>VLOOKUP(B181,'[2]DHG 2023-24'!$B$2:$AW$265,48,FALSE)</f>
        <v>99.67</v>
      </c>
      <c r="J181" s="11">
        <f>VLOOKUP(B181,'[2]DHG 2023-24'!$B$2:$CO$265,49,FALSE)</f>
        <v>17.5</v>
      </c>
      <c r="K181" s="11">
        <f>VLOOKUP(B181,'[2]DHG 2023-24'!$B$2:$AK$265,36,FALSE)</f>
        <v>0</v>
      </c>
      <c r="L181" s="12">
        <f>VLOOKUP(B181,'[2]DHG 2023-24'!$B$2:$AY$265,50,FALSE)</f>
        <v>901.39</v>
      </c>
      <c r="M181" s="11">
        <f>VLOOKUP(B181,'[2]DHG 2023-24'!$B$2:$CM$265,90,FALSE)</f>
        <v>793.30000000000007</v>
      </c>
      <c r="N181" s="11">
        <f>VLOOKUP(B181,'[2]DHG 2023-24'!$B$2:$CN$265,91,FALSE)</f>
        <v>108.32</v>
      </c>
      <c r="O181" s="11">
        <f>VLOOKUP(B181,'[2]DHG 2023-24'!$B$2:$CO$265,92,FALSE)</f>
        <v>20.5</v>
      </c>
      <c r="P181" s="46">
        <f>VLOOKUP(B181,'[2]DHG 2023-24'!$B$2:$CP$265,93,FALSE)</f>
        <v>922.12</v>
      </c>
      <c r="Q181" s="11">
        <f>VLOOKUP(B181,'[1]DHG 2024-25'!$B$2:$J$265,9,FALSE)</f>
        <v>20</v>
      </c>
      <c r="R181" s="11">
        <f>VLOOKUP(B181,'[1]DHG 2024-25'!$B$2:$K$265,10,FALSE)</f>
        <v>581</v>
      </c>
      <c r="S181" s="11">
        <f>VLOOKUP(B181,'[1]DHG 2024-25'!$B$2:$AV$265,47,FALSE)</f>
        <v>800.28</v>
      </c>
      <c r="T181" s="11">
        <f>VLOOKUP(B181,'[1]DHG 2024-25'!$B$2:$AW$265,48,FALSE)</f>
        <v>113.28</v>
      </c>
      <c r="U181" s="11">
        <f>VLOOKUP(B181,'[1]DHG 2024-25'!$B$2:$AX$265,49,FALSE)</f>
        <v>17.5</v>
      </c>
      <c r="V181" s="11">
        <f>VLOOKUP(B181,'[1]DHG 2024-25'!$B$2:$AL$265,37,FALSE)</f>
        <v>0</v>
      </c>
      <c r="W181" s="50">
        <f>VLOOKUP(B181,'[1]DHG 2024-25'!$B$2:$AY$265,50,FALSE)</f>
        <v>931.06</v>
      </c>
      <c r="X181" s="39">
        <f t="shared" si="4"/>
        <v>29.669999999999959</v>
      </c>
      <c r="Z181" s="41">
        <f t="shared" si="5"/>
        <v>8.9399999999999409</v>
      </c>
    </row>
    <row r="182" spans="1:26" ht="20.149999999999999" customHeight="1" x14ac:dyDescent="0.4">
      <c r="A182" s="21">
        <v>94</v>
      </c>
      <c r="B182" s="1" t="s">
        <v>282</v>
      </c>
      <c r="C182" s="1" t="s">
        <v>27</v>
      </c>
      <c r="D182" s="24" t="s">
        <v>283</v>
      </c>
      <c r="E182" s="29" t="s">
        <v>254</v>
      </c>
      <c r="F182" s="11">
        <f>VLOOKUP(B182,'[2]DHG 2023-24'!$B$2:$J$265,9,FALSE)</f>
        <v>28</v>
      </c>
      <c r="G182" s="11">
        <f>VLOOKUP(B182,'[2]DHG 2023-24'!$B$2:$K$265,10,FALSE)</f>
        <v>546</v>
      </c>
      <c r="H182" s="11">
        <f>VLOOKUP(B182,'[2]DHG 2023-24'!$B$2:$AV$265,47,FALSE)</f>
        <v>1002.7300000000001</v>
      </c>
      <c r="I182" s="11">
        <f>VLOOKUP(B182,'[2]DHG 2023-24'!$B$2:$AW$265,48,FALSE)</f>
        <v>144.91999999999999</v>
      </c>
      <c r="J182" s="11">
        <f>VLOOKUP(B182,'[2]DHG 2023-24'!$B$2:$CO$265,49,FALSE)</f>
        <v>8</v>
      </c>
      <c r="K182" s="11">
        <f>VLOOKUP(B182,'[2]DHG 2023-24'!$B$2:$AK$265,36,FALSE)</f>
        <v>0</v>
      </c>
      <c r="L182" s="12">
        <f>VLOOKUP(B182,'[2]DHG 2023-24'!$B$2:$AY$265,50,FALSE)</f>
        <v>1155.6500000000001</v>
      </c>
      <c r="M182" s="11">
        <f>VLOOKUP(B182,'[2]DHG 2023-24'!$B$2:$CM$265,90,FALSE)</f>
        <v>992.50000000000011</v>
      </c>
      <c r="N182" s="11">
        <f>VLOOKUP(B182,'[2]DHG 2023-24'!$B$2:$CN$265,91,FALSE)</f>
        <v>178.41</v>
      </c>
      <c r="O182" s="11">
        <f>VLOOKUP(B182,'[2]DHG 2023-24'!$B$2:$CO$265,92,FALSE)</f>
        <v>8</v>
      </c>
      <c r="P182" s="46">
        <f>VLOOKUP(B182,'[2]DHG 2023-24'!$B$2:$CP$265,93,FALSE)</f>
        <v>1178.9100000000001</v>
      </c>
      <c r="Q182" s="11">
        <f>VLOOKUP(B182,'[1]DHG 2024-25'!$B$2:$J$265,9,FALSE)</f>
        <v>28</v>
      </c>
      <c r="R182" s="11">
        <f>VLOOKUP(B182,'[1]DHG 2024-25'!$B$2:$K$265,10,FALSE)</f>
        <v>564</v>
      </c>
      <c r="S182" s="11">
        <f>VLOOKUP(B182,'[1]DHG 2024-25'!$B$2:$AV$265,47,FALSE)</f>
        <v>1039.8100000000002</v>
      </c>
      <c r="T182" s="11">
        <f>VLOOKUP(B182,'[1]DHG 2024-25'!$B$2:$AW$265,48,FALSE)</f>
        <v>140.09</v>
      </c>
      <c r="U182" s="11">
        <f>VLOOKUP(B182,'[1]DHG 2024-25'!$B$2:$AX$265,49,FALSE)</f>
        <v>8</v>
      </c>
      <c r="V182" s="11">
        <f>VLOOKUP(B182,'[1]DHG 2024-25'!$B$2:$AL$265,37,FALSE)</f>
        <v>0</v>
      </c>
      <c r="W182" s="50">
        <f>VLOOKUP(B182,'[1]DHG 2024-25'!$B$2:$AY$265,50,FALSE)</f>
        <v>1187.9000000000001</v>
      </c>
      <c r="X182" s="39">
        <f t="shared" si="4"/>
        <v>32.25</v>
      </c>
      <c r="Z182" s="41">
        <f t="shared" si="5"/>
        <v>8.9900000000000091</v>
      </c>
    </row>
    <row r="183" spans="1:26" ht="20.149999999999999" customHeight="1" x14ac:dyDescent="0.4">
      <c r="A183" s="21">
        <v>94</v>
      </c>
      <c r="B183" s="1" t="s">
        <v>287</v>
      </c>
      <c r="C183" s="1" t="s">
        <v>27</v>
      </c>
      <c r="D183" s="24" t="s">
        <v>288</v>
      </c>
      <c r="E183" s="29" t="s">
        <v>286</v>
      </c>
      <c r="F183" s="11">
        <f>VLOOKUP(B183,'[2]DHG 2023-24'!$B$2:$J$265,9,FALSE)</f>
        <v>15</v>
      </c>
      <c r="G183" s="11">
        <f>VLOOKUP(B183,'[2]DHG 2023-24'!$B$2:$K$265,10,FALSE)</f>
        <v>360</v>
      </c>
      <c r="H183" s="11">
        <f>VLOOKUP(B183,'[2]DHG 2023-24'!$B$2:$AV$265,47,FALSE)</f>
        <v>613.12</v>
      </c>
      <c r="I183" s="11">
        <f>VLOOKUP(B183,'[2]DHG 2023-24'!$B$2:$AW$265,48,FALSE)</f>
        <v>63.76</v>
      </c>
      <c r="J183" s="11">
        <f>VLOOKUP(B183,'[2]DHG 2023-24'!$B$2:$CO$265,49,FALSE)</f>
        <v>3</v>
      </c>
      <c r="K183" s="11">
        <f>VLOOKUP(B183,'[2]DHG 2023-24'!$B$2:$AK$265,36,FALSE)</f>
        <v>0</v>
      </c>
      <c r="L183" s="12">
        <f>VLOOKUP(B183,'[2]DHG 2023-24'!$B$2:$AY$265,50,FALSE)</f>
        <v>679.88</v>
      </c>
      <c r="M183" s="11">
        <f>VLOOKUP(B183,'[2]DHG 2023-24'!$B$2:$CM$265,90,FALSE)</f>
        <v>594.5</v>
      </c>
      <c r="N183" s="11">
        <f>VLOOKUP(B183,'[2]DHG 2023-24'!$B$2:$CN$265,91,FALSE)</f>
        <v>82.38</v>
      </c>
      <c r="O183" s="11">
        <f>VLOOKUP(B183,'[2]DHG 2023-24'!$B$2:$CO$265,92,FALSE)</f>
        <v>10</v>
      </c>
      <c r="P183" s="46">
        <f>VLOOKUP(B183,'[2]DHG 2023-24'!$B$2:$CP$265,93,FALSE)</f>
        <v>686.88</v>
      </c>
      <c r="Q183" s="11">
        <f>VLOOKUP(B183,'[1]DHG 2024-25'!$B$2:$J$265,9,FALSE)</f>
        <v>15</v>
      </c>
      <c r="R183" s="11">
        <f>VLOOKUP(B183,'[1]DHG 2024-25'!$B$2:$K$265,10,FALSE)</f>
        <v>375</v>
      </c>
      <c r="S183" s="11">
        <f>VLOOKUP(B183,'[1]DHG 2024-25'!$B$2:$AV$265,47,FALSE)</f>
        <v>637.89</v>
      </c>
      <c r="T183" s="11">
        <f>VLOOKUP(B183,'[1]DHG 2024-25'!$B$2:$AW$265,48,FALSE)</f>
        <v>55.11</v>
      </c>
      <c r="U183" s="11">
        <f>VLOOKUP(B183,'[1]DHG 2024-25'!$B$2:$AX$265,49,FALSE)</f>
        <v>3</v>
      </c>
      <c r="V183" s="11">
        <f>VLOOKUP(B183,'[1]DHG 2024-25'!$B$2:$AL$265,37,FALSE)</f>
        <v>0</v>
      </c>
      <c r="W183" s="50">
        <f>VLOOKUP(B183,'[1]DHG 2024-25'!$B$2:$AY$265,50,FALSE)</f>
        <v>696</v>
      </c>
      <c r="X183" s="39">
        <f t="shared" si="4"/>
        <v>16.120000000000005</v>
      </c>
      <c r="Z183" s="41">
        <f t="shared" si="5"/>
        <v>9.1200000000000045</v>
      </c>
    </row>
    <row r="184" spans="1:26" ht="20.149999999999999" customHeight="1" x14ac:dyDescent="0.4">
      <c r="A184" s="2">
        <v>93</v>
      </c>
      <c r="B184" s="1" t="s">
        <v>478</v>
      </c>
      <c r="C184" s="1" t="s">
        <v>23</v>
      </c>
      <c r="D184" s="24" t="s">
        <v>482</v>
      </c>
      <c r="E184" s="29" t="s">
        <v>481</v>
      </c>
      <c r="F184" s="11">
        <f>VLOOKUP(B184,'[2]DHG 2023-24'!$B$2:$J$265,9,FALSE)</f>
        <v>22</v>
      </c>
      <c r="G184" s="11">
        <f>VLOOKUP(B184,'[2]DHG 2023-24'!$B$2:$K$265,10,FALSE)</f>
        <v>660</v>
      </c>
      <c r="H184" s="11">
        <f>VLOOKUP(B184,'[2]DHG 2023-24'!$B$2:$AV$265,47,FALSE)</f>
        <v>776.46</v>
      </c>
      <c r="I184" s="11">
        <f>VLOOKUP(B184,'[2]DHG 2023-24'!$B$2:$AW$265,48,FALSE)</f>
        <v>109.9</v>
      </c>
      <c r="J184" s="11">
        <f>VLOOKUP(B184,'[2]DHG 2023-24'!$B$2:$CO$265,49,FALSE)</f>
        <v>21</v>
      </c>
      <c r="K184" s="11">
        <f>VLOOKUP(B184,'[2]DHG 2023-24'!$B$2:$AK$265,36,FALSE)</f>
        <v>6</v>
      </c>
      <c r="L184" s="12">
        <f>VLOOKUP(B184,'[2]DHG 2023-24'!$B$2:$AY$265,50,FALSE)</f>
        <v>907.36</v>
      </c>
      <c r="M184" s="11">
        <f>VLOOKUP(B184,'[2]DHG 2023-24'!$B$2:$CM$265,90,FALSE)</f>
        <v>775.15000000000009</v>
      </c>
      <c r="N184" s="11">
        <f>VLOOKUP(B184,'[2]DHG 2023-24'!$B$2:$CN$265,91,FALSE)</f>
        <v>114.21000000000001</v>
      </c>
      <c r="O184" s="11">
        <f>VLOOKUP(B184,'[2]DHG 2023-24'!$B$2:$CO$265,92,FALSE)</f>
        <v>12</v>
      </c>
      <c r="P184" s="46">
        <f>VLOOKUP(B184,'[2]DHG 2023-24'!$B$2:$CP$265,93,FALSE)</f>
        <v>901.36</v>
      </c>
      <c r="Q184" s="11">
        <f>VLOOKUP(B184,'[1]DHG 2024-25'!$B$2:$J$265,9,FALSE)</f>
        <v>22</v>
      </c>
      <c r="R184" s="11">
        <f>VLOOKUP(B184,'[1]DHG 2024-25'!$B$2:$K$265,10,FALSE)</f>
        <v>665</v>
      </c>
      <c r="S184" s="11">
        <f>VLOOKUP(B184,'[1]DHG 2024-25'!$B$2:$AV$265,47,FALSE)</f>
        <v>779.74</v>
      </c>
      <c r="T184" s="11">
        <f>VLOOKUP(B184,'[1]DHG 2024-25'!$B$2:$AW$265,48,FALSE)</f>
        <v>109.88</v>
      </c>
      <c r="U184" s="11">
        <f>VLOOKUP(B184,'[1]DHG 2024-25'!$B$2:$AX$265,49,FALSE)</f>
        <v>21</v>
      </c>
      <c r="V184" s="11">
        <f>VLOOKUP(B184,'[1]DHG 2024-25'!$B$2:$AL$265,37,FALSE)</f>
        <v>6</v>
      </c>
      <c r="W184" s="50">
        <f>VLOOKUP(B184,'[1]DHG 2024-25'!$B$2:$AY$265,50,FALSE)</f>
        <v>910.62</v>
      </c>
      <c r="X184" s="39">
        <f t="shared" si="4"/>
        <v>3.2599999999999909</v>
      </c>
      <c r="Z184" s="41">
        <f t="shared" si="5"/>
        <v>9.2599999999999909</v>
      </c>
    </row>
    <row r="185" spans="1:26" ht="20.149999999999999" customHeight="1" x14ac:dyDescent="0.4">
      <c r="A185" s="2">
        <v>77</v>
      </c>
      <c r="B185" s="1" t="s">
        <v>187</v>
      </c>
      <c r="C185" s="1" t="s">
        <v>27</v>
      </c>
      <c r="D185" s="24" t="s">
        <v>188</v>
      </c>
      <c r="E185" s="29" t="s">
        <v>186</v>
      </c>
      <c r="F185" s="11">
        <f>VLOOKUP(B185,'[2]DHG 2023-24'!$B$2:$J$265,9,FALSE)</f>
        <v>6</v>
      </c>
      <c r="G185" s="11">
        <f>VLOOKUP(B185,'[2]DHG 2023-24'!$B$2:$K$265,10,FALSE)</f>
        <v>150</v>
      </c>
      <c r="H185" s="11">
        <f>VLOOKUP(B185,'[2]DHG 2023-24'!$B$2:$AV$265,47,FALSE)</f>
        <v>231.25</v>
      </c>
      <c r="I185" s="11">
        <f>VLOOKUP(B185,'[2]DHG 2023-24'!$B$2:$AW$265,48,FALSE)</f>
        <v>35.630000000000003</v>
      </c>
      <c r="J185" s="11">
        <f>VLOOKUP(B185,'[2]DHG 2023-24'!$B$2:$CO$265,49,FALSE)</f>
        <v>2</v>
      </c>
      <c r="K185" s="11">
        <f>VLOOKUP(B185,'[2]DHG 2023-24'!$B$2:$AK$265,36,FALSE)</f>
        <v>0</v>
      </c>
      <c r="L185" s="12">
        <f>VLOOKUP(B185,'[2]DHG 2023-24'!$B$2:$AY$265,50,FALSE)</f>
        <v>268.88</v>
      </c>
      <c r="M185" s="11">
        <f>VLOOKUP(B185,'[2]DHG 2023-24'!$B$2:$CM$265,90,FALSE)</f>
        <v>220.5</v>
      </c>
      <c r="N185" s="11">
        <f>VLOOKUP(B185,'[2]DHG 2023-24'!$B$2:$CN$265,91,FALSE)</f>
        <v>50.63</v>
      </c>
      <c r="O185" s="11">
        <f>VLOOKUP(B185,'[2]DHG 2023-24'!$B$2:$CO$265,92,FALSE)</f>
        <v>3</v>
      </c>
      <c r="P185" s="46">
        <f>VLOOKUP(B185,'[2]DHG 2023-24'!$B$2:$CP$265,93,FALSE)</f>
        <v>274.13</v>
      </c>
      <c r="Q185" s="11">
        <f>VLOOKUP(B185,'[1]DHG 2024-25'!$B$2:$J$265,9,FALSE)</f>
        <v>6</v>
      </c>
      <c r="R185" s="11">
        <f>VLOOKUP(B185,'[1]DHG 2024-25'!$B$2:$K$265,10,FALSE)</f>
        <v>162</v>
      </c>
      <c r="S185" s="11">
        <f>VLOOKUP(B185,'[1]DHG 2024-25'!$B$2:$AV$265,47,FALSE)</f>
        <v>245.53</v>
      </c>
      <c r="T185" s="11">
        <f>VLOOKUP(B185,'[1]DHG 2024-25'!$B$2:$AW$265,48,FALSE)</f>
        <v>35.909999999999997</v>
      </c>
      <c r="U185" s="11">
        <f>VLOOKUP(B185,'[1]DHG 2024-25'!$B$2:$AX$265,49,FALSE)</f>
        <v>2</v>
      </c>
      <c r="V185" s="11">
        <f>VLOOKUP(B185,'[1]DHG 2024-25'!$B$2:$AL$265,37,FALSE)</f>
        <v>0</v>
      </c>
      <c r="W185" s="50">
        <f>VLOOKUP(B185,'[1]DHG 2024-25'!$B$2:$AY$265,50,FALSE)</f>
        <v>283.44</v>
      </c>
      <c r="X185" s="39">
        <f t="shared" si="4"/>
        <v>14.560000000000002</v>
      </c>
      <c r="Z185" s="41">
        <f t="shared" si="5"/>
        <v>9.3100000000000023</v>
      </c>
    </row>
    <row r="186" spans="1:26" ht="20.149999999999999" customHeight="1" x14ac:dyDescent="0.4">
      <c r="A186" s="2">
        <v>93</v>
      </c>
      <c r="B186" s="1" t="s">
        <v>566</v>
      </c>
      <c r="C186" s="1" t="s">
        <v>27</v>
      </c>
      <c r="D186" s="24" t="s">
        <v>567</v>
      </c>
      <c r="E186" s="29" t="s">
        <v>568</v>
      </c>
      <c r="F186" s="11">
        <f>VLOOKUP(B186,'[2]DHG 2023-24'!$B$2:$J$265,9,FALSE)</f>
        <v>11</v>
      </c>
      <c r="G186" s="11">
        <f>VLOOKUP(B186,'[2]DHG 2023-24'!$B$2:$K$265,10,FALSE)</f>
        <v>264</v>
      </c>
      <c r="H186" s="11">
        <f>VLOOKUP(B186,'[2]DHG 2023-24'!$B$2:$AV$265,47,FALSE)</f>
        <v>436.09000000000003</v>
      </c>
      <c r="I186" s="11">
        <f>VLOOKUP(B186,'[2]DHG 2023-24'!$B$2:$AW$265,48,FALSE)</f>
        <v>63.41</v>
      </c>
      <c r="J186" s="11">
        <f>VLOOKUP(B186,'[2]DHG 2023-24'!$B$2:$CO$265,49,FALSE)</f>
        <v>7</v>
      </c>
      <c r="K186" s="11">
        <f>VLOOKUP(B186,'[2]DHG 2023-24'!$B$2:$AK$265,36,FALSE)</f>
        <v>0</v>
      </c>
      <c r="L186" s="12">
        <f>VLOOKUP(B186,'[2]DHG 2023-24'!$B$2:$AY$265,50,FALSE)</f>
        <v>506.5</v>
      </c>
      <c r="M186" s="11">
        <f>VLOOKUP(B186,'[2]DHG 2023-24'!$B$2:$CM$265,90,FALSE)</f>
        <v>430.00000000000006</v>
      </c>
      <c r="N186" s="11">
        <f>VLOOKUP(B186,'[2]DHG 2023-24'!$B$2:$CN$265,91,FALSE)</f>
        <v>81.63</v>
      </c>
      <c r="O186" s="11">
        <f>VLOOKUP(B186,'[2]DHG 2023-24'!$B$2:$CO$265,92,FALSE)</f>
        <v>7</v>
      </c>
      <c r="P186" s="46">
        <f>VLOOKUP(B186,'[2]DHG 2023-24'!$B$2:$CP$265,93,FALSE)</f>
        <v>518.63</v>
      </c>
      <c r="Q186" s="11">
        <f>VLOOKUP(B186,'[1]DHG 2024-25'!$B$2:$J$265,9,FALSE)</f>
        <v>11</v>
      </c>
      <c r="R186" s="11">
        <f>VLOOKUP(B186,'[1]DHG 2024-25'!$B$2:$K$265,10,FALSE)</f>
        <v>291</v>
      </c>
      <c r="S186" s="11">
        <f>VLOOKUP(B186,'[1]DHG 2024-25'!$B$2:$AV$265,47,FALSE)</f>
        <v>460.86</v>
      </c>
      <c r="T186" s="11">
        <f>VLOOKUP(B186,'[1]DHG 2024-25'!$B$2:$AW$265,48,FALSE)</f>
        <v>60.14</v>
      </c>
      <c r="U186" s="11">
        <f>VLOOKUP(B186,'[1]DHG 2024-25'!$B$2:$AX$265,49,FALSE)</f>
        <v>7</v>
      </c>
      <c r="V186" s="11">
        <f>VLOOKUP(B186,'[1]DHG 2024-25'!$B$2:$AL$265,37,FALSE)</f>
        <v>0</v>
      </c>
      <c r="W186" s="50">
        <f>VLOOKUP(B186,'[1]DHG 2024-25'!$B$2:$AY$265,50,FALSE)</f>
        <v>528</v>
      </c>
      <c r="X186" s="39">
        <f t="shared" si="4"/>
        <v>21.5</v>
      </c>
      <c r="Z186" s="41">
        <f t="shared" si="5"/>
        <v>9.3700000000000045</v>
      </c>
    </row>
    <row r="187" spans="1:26" ht="20.149999999999999" customHeight="1" x14ac:dyDescent="0.4">
      <c r="A187" s="21">
        <v>94</v>
      </c>
      <c r="B187" s="1" t="s">
        <v>381</v>
      </c>
      <c r="C187" s="1" t="s">
        <v>55</v>
      </c>
      <c r="D187" s="24" t="s">
        <v>382</v>
      </c>
      <c r="E187" s="29" t="s">
        <v>383</v>
      </c>
      <c r="F187" s="11">
        <f>VLOOKUP(B187,'[2]DHG 2023-24'!$B$2:$J$265,9,FALSE)</f>
        <v>14</v>
      </c>
      <c r="G187" s="11">
        <f>VLOOKUP(B187,'[2]DHG 2023-24'!$B$2:$K$265,10,FALSE)</f>
        <v>282</v>
      </c>
      <c r="H187" s="11">
        <f>VLOOKUP(B187,'[2]DHG 2023-24'!$B$2:$AV$265,47,FALSE)</f>
        <v>481.54</v>
      </c>
      <c r="I187" s="11">
        <f>VLOOKUP(B187,'[2]DHG 2023-24'!$B$2:$AW$265,48,FALSE)</f>
        <v>74.06</v>
      </c>
      <c r="J187" s="11">
        <f>VLOOKUP(B187,'[2]DHG 2023-24'!$B$2:$CO$265,49,FALSE)</f>
        <v>11</v>
      </c>
      <c r="K187" s="11">
        <f>VLOOKUP(B187,'[2]DHG 2023-24'!$B$2:$AK$265,36,FALSE)</f>
        <v>8</v>
      </c>
      <c r="L187" s="12">
        <f>VLOOKUP(B187,'[2]DHG 2023-24'!$B$2:$AY$265,50,FALSE)</f>
        <v>566.6</v>
      </c>
      <c r="M187" s="11">
        <f>VLOOKUP(B187,'[2]DHG 2023-24'!$B$2:$CM$265,90,FALSE)</f>
        <v>457</v>
      </c>
      <c r="N187" s="11">
        <f>VLOOKUP(B187,'[2]DHG 2023-24'!$B$2:$CN$265,91,FALSE)</f>
        <v>98.6</v>
      </c>
      <c r="O187" s="11">
        <f>VLOOKUP(B187,'[2]DHG 2023-24'!$B$2:$CO$265,92,FALSE)</f>
        <v>11</v>
      </c>
      <c r="P187" s="46">
        <f>VLOOKUP(B187,'[2]DHG 2023-24'!$B$2:$CP$265,93,FALSE)</f>
        <v>566.6</v>
      </c>
      <c r="Q187" s="11">
        <f>VLOOKUP(B187,'[1]DHG 2024-25'!$B$2:$J$265,9,FALSE)</f>
        <v>14</v>
      </c>
      <c r="R187" s="11">
        <f>VLOOKUP(B187,'[1]DHG 2024-25'!$B$2:$K$265,10,FALSE)</f>
        <v>291</v>
      </c>
      <c r="S187" s="11">
        <f>VLOOKUP(B187,'[1]DHG 2024-25'!$B$2:$AV$265,47,FALSE)</f>
        <v>493.96999999999997</v>
      </c>
      <c r="T187" s="11">
        <f>VLOOKUP(B187,'[1]DHG 2024-25'!$B$2:$AW$265,48,FALSE)</f>
        <v>71.33</v>
      </c>
      <c r="U187" s="11">
        <f>VLOOKUP(B187,'[1]DHG 2024-25'!$B$2:$AX$265,49,FALSE)</f>
        <v>11</v>
      </c>
      <c r="V187" s="11">
        <f>VLOOKUP(B187,'[1]DHG 2024-25'!$B$2:$AL$265,37,FALSE)</f>
        <v>8</v>
      </c>
      <c r="W187" s="50">
        <f>VLOOKUP(B187,'[1]DHG 2024-25'!$B$2:$AY$265,50,FALSE)</f>
        <v>576.29999999999995</v>
      </c>
      <c r="X187" s="39">
        <f t="shared" si="4"/>
        <v>9.6999999999999318</v>
      </c>
      <c r="Z187" s="41">
        <f t="shared" si="5"/>
        <v>9.6999999999999318</v>
      </c>
    </row>
    <row r="188" spans="1:26" ht="20.149999999999999" customHeight="1" x14ac:dyDescent="0.4">
      <c r="A188" s="2">
        <v>93</v>
      </c>
      <c r="B188" s="1" t="s">
        <v>593</v>
      </c>
      <c r="C188" s="1" t="s">
        <v>27</v>
      </c>
      <c r="D188" s="24" t="s">
        <v>594</v>
      </c>
      <c r="E188" s="29" t="s">
        <v>511</v>
      </c>
      <c r="F188" s="11">
        <f>VLOOKUP(B188,'[2]DHG 2023-24'!$B$2:$J$265,9,FALSE)</f>
        <v>25</v>
      </c>
      <c r="G188" s="11">
        <f>VLOOKUP(B188,'[2]DHG 2023-24'!$B$2:$K$265,10,FALSE)</f>
        <v>564</v>
      </c>
      <c r="H188" s="11">
        <f>VLOOKUP(B188,'[2]DHG 2023-24'!$B$2:$AV$265,47,FALSE)</f>
        <v>926.04000000000019</v>
      </c>
      <c r="I188" s="11">
        <f>VLOOKUP(B188,'[2]DHG 2023-24'!$B$2:$AW$265,48,FALSE)</f>
        <v>123.28</v>
      </c>
      <c r="J188" s="11">
        <f>VLOOKUP(B188,'[2]DHG 2023-24'!$B$2:$CO$265,49,FALSE)</f>
        <v>12</v>
      </c>
      <c r="K188" s="11">
        <f>VLOOKUP(B188,'[2]DHG 2023-24'!$B$2:$AK$265,36,FALSE)</f>
        <v>5</v>
      </c>
      <c r="L188" s="12">
        <f>VLOOKUP(B188,'[2]DHG 2023-24'!$B$2:$AY$265,50,FALSE)</f>
        <v>1061.3200000000002</v>
      </c>
      <c r="M188" s="11">
        <f>VLOOKUP(B188,'[2]DHG 2023-24'!$B$2:$CM$265,90,FALSE)</f>
        <v>928.00000000000023</v>
      </c>
      <c r="N188" s="11">
        <f>VLOOKUP(B188,'[2]DHG 2023-24'!$B$2:$CN$265,91,FALSE)</f>
        <v>156.94</v>
      </c>
      <c r="O188" s="11">
        <f>VLOOKUP(B188,'[2]DHG 2023-24'!$B$2:$CO$265,92,FALSE)</f>
        <v>12</v>
      </c>
      <c r="P188" s="46">
        <f>VLOOKUP(B188,'[2]DHG 2023-24'!$B$2:$CP$265,93,FALSE)</f>
        <v>1096.94</v>
      </c>
      <c r="Q188" s="11">
        <f>VLOOKUP(B188,'[1]DHG 2024-25'!$B$2:$J$265,9,FALSE)</f>
        <v>25</v>
      </c>
      <c r="R188" s="11">
        <f>VLOOKUP(B188,'[1]DHG 2024-25'!$B$2:$K$265,10,FALSE)</f>
        <v>579</v>
      </c>
      <c r="S188" s="11">
        <f>VLOOKUP(B188,'[1]DHG 2024-25'!$B$2:$AV$265,47,FALSE)</f>
        <v>955.58000000000015</v>
      </c>
      <c r="T188" s="11">
        <f>VLOOKUP(B188,'[1]DHG 2024-25'!$B$2:$AW$265,48,FALSE)</f>
        <v>139.29</v>
      </c>
      <c r="U188" s="11">
        <f>VLOOKUP(B188,'[1]DHG 2024-25'!$B$2:$AX$265,49,FALSE)</f>
        <v>12</v>
      </c>
      <c r="V188" s="11">
        <f>VLOOKUP(B188,'[1]DHG 2024-25'!$B$2:$AL$265,37,FALSE)</f>
        <v>5</v>
      </c>
      <c r="W188" s="50">
        <f>VLOOKUP(B188,'[1]DHG 2024-25'!$B$2:$AY$265,50,FALSE)</f>
        <v>1106.8700000000001</v>
      </c>
      <c r="X188" s="39">
        <f t="shared" si="4"/>
        <v>45.549999999999955</v>
      </c>
      <c r="Z188" s="41">
        <f t="shared" si="5"/>
        <v>9.9300000000000637</v>
      </c>
    </row>
    <row r="189" spans="1:26" ht="20.149999999999999" customHeight="1" x14ac:dyDescent="0.4">
      <c r="A189" s="2">
        <v>77</v>
      </c>
      <c r="B189" s="1" t="s">
        <v>198</v>
      </c>
      <c r="C189" s="1" t="s">
        <v>27</v>
      </c>
      <c r="D189" s="24" t="s">
        <v>199</v>
      </c>
      <c r="E189" s="29" t="s">
        <v>143</v>
      </c>
      <c r="F189" s="11">
        <f>VLOOKUP(B189,'[2]DHG 2023-24'!$B$2:$J$265,9,FALSE)</f>
        <v>10</v>
      </c>
      <c r="G189" s="11">
        <f>VLOOKUP(B189,'[2]DHG 2023-24'!$B$2:$K$265,10,FALSE)</f>
        <v>276</v>
      </c>
      <c r="H189" s="11">
        <f>VLOOKUP(B189,'[2]DHG 2023-24'!$B$2:$AV$265,47,FALSE)</f>
        <v>413.34000000000003</v>
      </c>
      <c r="I189" s="11">
        <f>VLOOKUP(B189,'[2]DHG 2023-24'!$B$2:$AW$265,48,FALSE)</f>
        <v>54.52</v>
      </c>
      <c r="J189" s="11">
        <f>VLOOKUP(B189,'[2]DHG 2023-24'!$B$2:$CO$265,49,FALSE)</f>
        <v>6</v>
      </c>
      <c r="K189" s="11">
        <f>VLOOKUP(B189,'[2]DHG 2023-24'!$B$2:$AK$265,36,FALSE)</f>
        <v>0</v>
      </c>
      <c r="L189" s="12">
        <f>VLOOKUP(B189,'[2]DHG 2023-24'!$B$2:$AY$265,50,FALSE)</f>
        <v>473.86</v>
      </c>
      <c r="M189" s="11">
        <f>VLOOKUP(B189,'[2]DHG 2023-24'!$B$2:$CM$265,90,FALSE)</f>
        <v>402.90000000000003</v>
      </c>
      <c r="N189" s="11">
        <f>VLOOKUP(B189,'[2]DHG 2023-24'!$B$2:$CN$265,91,FALSE)</f>
        <v>55.96</v>
      </c>
      <c r="O189" s="11">
        <f>VLOOKUP(B189,'[2]DHG 2023-24'!$B$2:$CO$265,92,FALSE)</f>
        <v>6</v>
      </c>
      <c r="P189" s="46">
        <f>VLOOKUP(B189,'[2]DHG 2023-24'!$B$2:$CP$265,93,FALSE)</f>
        <v>464.86</v>
      </c>
      <c r="Q189" s="11">
        <f>VLOOKUP(B189,'[1]DHG 2024-25'!$B$2:$J$265,9,FALSE)</f>
        <v>10</v>
      </c>
      <c r="R189" s="11">
        <f>VLOOKUP(B189,'[1]DHG 2024-25'!$B$2:$K$265,10,FALSE)</f>
        <v>276</v>
      </c>
      <c r="S189" s="11">
        <f>VLOOKUP(B189,'[1]DHG 2024-25'!$B$2:$AV$265,47,FALSE)</f>
        <v>420.02</v>
      </c>
      <c r="T189" s="11">
        <f>VLOOKUP(B189,'[1]DHG 2024-25'!$B$2:$AW$265,48,FALSE)</f>
        <v>49.03</v>
      </c>
      <c r="U189" s="11">
        <f>VLOOKUP(B189,'[1]DHG 2024-25'!$B$2:$AX$265,49,FALSE)</f>
        <v>6</v>
      </c>
      <c r="V189" s="11">
        <f>VLOOKUP(B189,'[1]DHG 2024-25'!$B$2:$AL$265,37,FALSE)</f>
        <v>0</v>
      </c>
      <c r="W189" s="50">
        <f>VLOOKUP(B189,'[1]DHG 2024-25'!$B$2:$AY$265,50,FALSE)</f>
        <v>475.04999999999995</v>
      </c>
      <c r="X189" s="39">
        <f t="shared" si="4"/>
        <v>1.1899999999999409</v>
      </c>
      <c r="Z189" s="41">
        <f t="shared" si="5"/>
        <v>10.189999999999941</v>
      </c>
    </row>
    <row r="190" spans="1:26" ht="20.149999999999999" customHeight="1" x14ac:dyDescent="0.4">
      <c r="A190" s="2">
        <v>77</v>
      </c>
      <c r="B190" s="1" t="s">
        <v>132</v>
      </c>
      <c r="C190" s="1" t="s">
        <v>27</v>
      </c>
      <c r="D190" s="24" t="s">
        <v>133</v>
      </c>
      <c r="E190" s="29" t="s">
        <v>131</v>
      </c>
      <c r="F190" s="11">
        <f>VLOOKUP(B190,'[2]DHG 2023-24'!$B$2:$J$265,9,FALSE)</f>
        <v>8</v>
      </c>
      <c r="G190" s="11">
        <f>VLOOKUP(B190,'[2]DHG 2023-24'!$B$2:$K$265,10,FALSE)</f>
        <v>192</v>
      </c>
      <c r="H190" s="11">
        <f>VLOOKUP(B190,'[2]DHG 2023-24'!$B$2:$AV$265,47,FALSE)</f>
        <v>320.45</v>
      </c>
      <c r="I190" s="11">
        <f>VLOOKUP(B190,'[2]DHG 2023-24'!$B$2:$AW$265,48,FALSE)</f>
        <v>39.56</v>
      </c>
      <c r="J190" s="11">
        <f>VLOOKUP(B190,'[2]DHG 2023-24'!$B$2:$CO$265,49,FALSE)</f>
        <v>1</v>
      </c>
      <c r="K190" s="11">
        <f>VLOOKUP(B190,'[2]DHG 2023-24'!$B$2:$AK$265,36,FALSE)</f>
        <v>0</v>
      </c>
      <c r="L190" s="12">
        <f>VLOOKUP(B190,'[2]DHG 2023-24'!$B$2:$AY$265,50,FALSE)</f>
        <v>361.01</v>
      </c>
      <c r="M190" s="11">
        <f>VLOOKUP(B190,'[2]DHG 2023-24'!$B$2:$CM$265,90,FALSE)</f>
        <v>299</v>
      </c>
      <c r="N190" s="11">
        <f>VLOOKUP(B190,'[2]DHG 2023-24'!$B$2:$CN$265,91,FALSE)</f>
        <v>60.510000000000005</v>
      </c>
      <c r="O190" s="11">
        <f>VLOOKUP(B190,'[2]DHG 2023-24'!$B$2:$CO$265,92,FALSE)</f>
        <v>1</v>
      </c>
      <c r="P190" s="46">
        <f>VLOOKUP(B190,'[2]DHG 2023-24'!$B$2:$CP$265,93,FALSE)</f>
        <v>360.51</v>
      </c>
      <c r="Q190" s="11">
        <f>VLOOKUP(B190,'[1]DHG 2024-25'!$B$2:$J$265,9,FALSE)</f>
        <v>8</v>
      </c>
      <c r="R190" s="11">
        <f>VLOOKUP(B190,'[1]DHG 2024-25'!$B$2:$K$265,10,FALSE)</f>
        <v>198</v>
      </c>
      <c r="S190" s="11">
        <f>VLOOKUP(B190,'[1]DHG 2024-25'!$B$2:$AV$265,47,FALSE)</f>
        <v>333.17999999999995</v>
      </c>
      <c r="T190" s="11">
        <f>VLOOKUP(B190,'[1]DHG 2024-25'!$B$2:$AW$265,48,FALSE)</f>
        <v>36.590000000000003</v>
      </c>
      <c r="U190" s="11">
        <f>VLOOKUP(B190,'[1]DHG 2024-25'!$B$2:$AX$265,49,FALSE)</f>
        <v>1</v>
      </c>
      <c r="V190" s="11">
        <f>VLOOKUP(B190,'[1]DHG 2024-25'!$B$2:$AL$265,37,FALSE)</f>
        <v>0</v>
      </c>
      <c r="W190" s="50">
        <f>VLOOKUP(B190,'[1]DHG 2024-25'!$B$2:$AY$265,50,FALSE)</f>
        <v>370.77</v>
      </c>
      <c r="X190" s="39">
        <f t="shared" si="4"/>
        <v>9.7599999999999909</v>
      </c>
      <c r="Z190" s="41">
        <f t="shared" si="5"/>
        <v>10.259999999999991</v>
      </c>
    </row>
    <row r="191" spans="1:26" ht="20.149999999999999" customHeight="1" x14ac:dyDescent="0.4">
      <c r="A191" s="2">
        <v>93</v>
      </c>
      <c r="B191" s="1" t="s">
        <v>436</v>
      </c>
      <c r="C191" s="1" t="s">
        <v>81</v>
      </c>
      <c r="D191" s="24" t="s">
        <v>437</v>
      </c>
      <c r="E191" s="29" t="s">
        <v>438</v>
      </c>
      <c r="F191" s="11">
        <f>VLOOKUP(B191,'[2]DHG 2023-24'!$B$2:$J$265,9,FALSE)</f>
        <v>24</v>
      </c>
      <c r="G191" s="11">
        <f>VLOOKUP(B191,'[2]DHG 2023-24'!$B$2:$K$265,10,FALSE)</f>
        <v>608</v>
      </c>
      <c r="H191" s="11">
        <f>VLOOKUP(B191,'[2]DHG 2023-24'!$B$2:$AV$265,47,FALSE)</f>
        <v>948.81999999999994</v>
      </c>
      <c r="I191" s="11">
        <f>VLOOKUP(B191,'[2]DHG 2023-24'!$B$2:$AW$265,48,FALSE)</f>
        <v>118.07</v>
      </c>
      <c r="J191" s="11">
        <f>VLOOKUP(B191,'[2]DHG 2023-24'!$B$2:$CO$265,49,FALSE)</f>
        <v>16</v>
      </c>
      <c r="K191" s="11">
        <f>VLOOKUP(B191,'[2]DHG 2023-24'!$B$2:$AK$265,36,FALSE)</f>
        <v>8</v>
      </c>
      <c r="L191" s="12">
        <f>VLOOKUP(B191,'[2]DHG 2023-24'!$B$2:$AY$265,50,FALSE)</f>
        <v>1082.8899999999999</v>
      </c>
      <c r="M191" s="11">
        <f>VLOOKUP(B191,'[2]DHG 2023-24'!$B$2:$CM$265,90,FALSE)</f>
        <v>939.59999999999991</v>
      </c>
      <c r="N191" s="11">
        <f>VLOOKUP(B191,'[2]DHG 2023-24'!$B$2:$CN$265,91,FALSE)</f>
        <v>127.28999999999999</v>
      </c>
      <c r="O191" s="11">
        <f>VLOOKUP(B191,'[2]DHG 2023-24'!$B$2:$CO$265,92,FALSE)</f>
        <v>16</v>
      </c>
      <c r="P191" s="46">
        <f>VLOOKUP(B191,'[2]DHG 2023-24'!$B$2:$CP$265,93,FALSE)</f>
        <v>1082.8899999999999</v>
      </c>
      <c r="Q191" s="11">
        <f>VLOOKUP(B191,'[1]DHG 2024-25'!$B$2:$J$265,9,FALSE)</f>
        <v>24</v>
      </c>
      <c r="R191" s="11">
        <f>VLOOKUP(B191,'[1]DHG 2024-25'!$B$2:$K$265,10,FALSE)</f>
        <v>611</v>
      </c>
      <c r="S191" s="11">
        <f>VLOOKUP(B191,'[1]DHG 2024-25'!$B$2:$AV$265,47,FALSE)</f>
        <v>957.12000000000012</v>
      </c>
      <c r="T191" s="11">
        <f>VLOOKUP(B191,'[1]DHG 2024-25'!$B$2:$AW$265,48,FALSE)</f>
        <v>120.57</v>
      </c>
      <c r="U191" s="11">
        <f>VLOOKUP(B191,'[1]DHG 2024-25'!$B$2:$AX$265,49,FALSE)</f>
        <v>16</v>
      </c>
      <c r="V191" s="11">
        <f>VLOOKUP(B191,'[1]DHG 2024-25'!$B$2:$AL$265,37,FALSE)</f>
        <v>8</v>
      </c>
      <c r="W191" s="50">
        <f>VLOOKUP(B191,'[1]DHG 2024-25'!$B$2:$AY$265,50,FALSE)</f>
        <v>1093.69</v>
      </c>
      <c r="X191" s="39">
        <f t="shared" si="4"/>
        <v>10.800000000000182</v>
      </c>
      <c r="Z191" s="41">
        <f t="shared" si="5"/>
        <v>10.800000000000182</v>
      </c>
    </row>
    <row r="192" spans="1:26" ht="20.149999999999999" customHeight="1" x14ac:dyDescent="0.4">
      <c r="A192" s="21">
        <v>94</v>
      </c>
      <c r="B192" s="1" t="s">
        <v>392</v>
      </c>
      <c r="C192" s="1" t="s">
        <v>27</v>
      </c>
      <c r="D192" s="24" t="s">
        <v>393</v>
      </c>
      <c r="E192" s="29" t="s">
        <v>391</v>
      </c>
      <c r="F192" s="11">
        <f>VLOOKUP(B192,'[2]DHG 2023-24'!$B$2:$J$265,9,FALSE)</f>
        <v>9</v>
      </c>
      <c r="G192" s="11">
        <f>VLOOKUP(B192,'[2]DHG 2023-24'!$B$2:$K$265,10,FALSE)</f>
        <v>216</v>
      </c>
      <c r="H192" s="11">
        <f>VLOOKUP(B192,'[2]DHG 2023-24'!$B$2:$AV$265,47,FALSE)</f>
        <v>346.2</v>
      </c>
      <c r="I192" s="11">
        <f>VLOOKUP(B192,'[2]DHG 2023-24'!$B$2:$AW$265,48,FALSE)</f>
        <v>78.430000000000007</v>
      </c>
      <c r="J192" s="11">
        <f>VLOOKUP(B192,'[2]DHG 2023-24'!$B$2:$CO$265,49,FALSE)</f>
        <v>4</v>
      </c>
      <c r="K192" s="11">
        <f>VLOOKUP(B192,'[2]DHG 2023-24'!$B$2:$AK$265,36,FALSE)</f>
        <v>0</v>
      </c>
      <c r="L192" s="12">
        <f>VLOOKUP(B192,'[2]DHG 2023-24'!$B$2:$AY$265,50,FALSE)</f>
        <v>428.63</v>
      </c>
      <c r="M192" s="11">
        <f>VLOOKUP(B192,'[2]DHG 2023-24'!$B$2:$CM$265,90,FALSE)</f>
        <v>353</v>
      </c>
      <c r="N192" s="11">
        <f>VLOOKUP(B192,'[2]DHG 2023-24'!$B$2:$CN$265,91,FALSE)</f>
        <v>74.300000000000011</v>
      </c>
      <c r="O192" s="11">
        <f>VLOOKUP(B192,'[2]DHG 2023-24'!$B$2:$CO$265,92,FALSE)</f>
        <v>4</v>
      </c>
      <c r="P192" s="46">
        <f>VLOOKUP(B192,'[2]DHG 2023-24'!$B$2:$CP$265,93,FALSE)</f>
        <v>431.3</v>
      </c>
      <c r="Q192" s="11">
        <f>VLOOKUP(B192,'[1]DHG 2024-25'!$B$2:$J$265,9,FALSE)</f>
        <v>9</v>
      </c>
      <c r="R192" s="11">
        <f>VLOOKUP(B192,'[1]DHG 2024-25'!$B$2:$K$265,10,FALSE)</f>
        <v>225</v>
      </c>
      <c r="S192" s="11">
        <f>VLOOKUP(B192,'[1]DHG 2024-25'!$B$2:$AV$265,47,FALSE)</f>
        <v>370.69</v>
      </c>
      <c r="T192" s="11">
        <f>VLOOKUP(B192,'[1]DHG 2024-25'!$B$2:$AW$265,48,FALSE)</f>
        <v>67.81</v>
      </c>
      <c r="U192" s="11">
        <f>VLOOKUP(B192,'[1]DHG 2024-25'!$B$2:$AX$265,49,FALSE)</f>
        <v>4</v>
      </c>
      <c r="V192" s="11">
        <f>VLOOKUP(B192,'[1]DHG 2024-25'!$B$2:$AL$265,37,FALSE)</f>
        <v>0</v>
      </c>
      <c r="W192" s="50">
        <f>VLOOKUP(B192,'[1]DHG 2024-25'!$B$2:$AY$265,50,FALSE)</f>
        <v>442.5</v>
      </c>
      <c r="X192" s="39">
        <f t="shared" si="4"/>
        <v>13.870000000000005</v>
      </c>
      <c r="Z192" s="41">
        <f t="shared" si="5"/>
        <v>11.199999999999989</v>
      </c>
    </row>
    <row r="193" spans="1:26" ht="20.149999999999999" customHeight="1" x14ac:dyDescent="0.4">
      <c r="A193" s="2">
        <v>93</v>
      </c>
      <c r="B193" s="1" t="s">
        <v>475</v>
      </c>
      <c r="C193" s="1" t="s">
        <v>27</v>
      </c>
      <c r="D193" s="24" t="s">
        <v>476</v>
      </c>
      <c r="E193" s="29" t="s">
        <v>414</v>
      </c>
      <c r="F193" s="11">
        <f>VLOOKUP(B193,'[2]DHG 2023-24'!$B$2:$J$265,9,FALSE)</f>
        <v>19</v>
      </c>
      <c r="G193" s="11">
        <f>VLOOKUP(B193,'[2]DHG 2023-24'!$B$2:$K$265,10,FALSE)</f>
        <v>399</v>
      </c>
      <c r="H193" s="11">
        <f>VLOOKUP(B193,'[2]DHG 2023-24'!$B$2:$AV$265,47,FALSE)</f>
        <v>698.84</v>
      </c>
      <c r="I193" s="11">
        <f>VLOOKUP(B193,'[2]DHG 2023-24'!$B$2:$AW$265,48,FALSE)</f>
        <v>93.41</v>
      </c>
      <c r="J193" s="11">
        <f>VLOOKUP(B193,'[2]DHG 2023-24'!$B$2:$CO$265,49,FALSE)</f>
        <v>1</v>
      </c>
      <c r="K193" s="11">
        <f>VLOOKUP(B193,'[2]DHG 2023-24'!$B$2:$AK$265,36,FALSE)</f>
        <v>0</v>
      </c>
      <c r="L193" s="12">
        <f>VLOOKUP(B193,'[2]DHG 2023-24'!$B$2:$AY$265,50,FALSE)</f>
        <v>793.25</v>
      </c>
      <c r="M193" s="11">
        <f>VLOOKUP(B193,'[2]DHG 2023-24'!$B$2:$CM$265,90,FALSE)</f>
        <v>688</v>
      </c>
      <c r="N193" s="11">
        <f>VLOOKUP(B193,'[2]DHG 2023-24'!$B$2:$CN$265,91,FALSE)</f>
        <v>117.75999999999999</v>
      </c>
      <c r="O193" s="11">
        <f>VLOOKUP(B193,'[2]DHG 2023-24'!$B$2:$CO$265,92,FALSE)</f>
        <v>1</v>
      </c>
      <c r="P193" s="46">
        <f>VLOOKUP(B193,'[2]DHG 2023-24'!$B$2:$CP$265,93,FALSE)</f>
        <v>806.76</v>
      </c>
      <c r="Q193" s="11">
        <f>VLOOKUP(B193,'[1]DHG 2024-25'!$B$2:$J$265,9,FALSE)</f>
        <v>19</v>
      </c>
      <c r="R193" s="11">
        <f>VLOOKUP(B193,'[1]DHG 2024-25'!$B$2:$K$265,10,FALSE)</f>
        <v>429</v>
      </c>
      <c r="S193" s="11">
        <f>VLOOKUP(B193,'[1]DHG 2024-25'!$B$2:$AV$265,47,FALSE)</f>
        <v>739.29</v>
      </c>
      <c r="T193" s="11">
        <f>VLOOKUP(B193,'[1]DHG 2024-25'!$B$2:$AW$265,48,FALSE)</f>
        <v>77.709999999999994</v>
      </c>
      <c r="U193" s="11">
        <f>VLOOKUP(B193,'[1]DHG 2024-25'!$B$2:$AX$265,49,FALSE)</f>
        <v>1</v>
      </c>
      <c r="V193" s="11">
        <f>VLOOKUP(B193,'[1]DHG 2024-25'!$B$2:$AL$265,37,FALSE)</f>
        <v>0</v>
      </c>
      <c r="W193" s="50">
        <f>VLOOKUP(B193,'[1]DHG 2024-25'!$B$2:$AY$265,50,FALSE)</f>
        <v>818</v>
      </c>
      <c r="X193" s="39">
        <f t="shared" si="4"/>
        <v>24.75</v>
      </c>
      <c r="Z193" s="41">
        <f t="shared" si="5"/>
        <v>11.240000000000009</v>
      </c>
    </row>
    <row r="194" spans="1:26" ht="20.149999999999999" customHeight="1" x14ac:dyDescent="0.4">
      <c r="A194" s="2">
        <v>93</v>
      </c>
      <c r="B194" s="1" t="s">
        <v>602</v>
      </c>
      <c r="C194" s="1" t="s">
        <v>27</v>
      </c>
      <c r="D194" s="24" t="s">
        <v>603</v>
      </c>
      <c r="E194" s="29" t="s">
        <v>528</v>
      </c>
      <c r="F194" s="11">
        <f>VLOOKUP(B194,'[2]DHG 2023-24'!$B$2:$J$265,9,FALSE)</f>
        <v>19</v>
      </c>
      <c r="G194" s="11">
        <f>VLOOKUP(B194,'[2]DHG 2023-24'!$B$2:$K$265,10,FALSE)</f>
        <v>440</v>
      </c>
      <c r="H194" s="11">
        <f>VLOOKUP(B194,'[2]DHG 2023-24'!$B$2:$AV$265,47,FALSE)</f>
        <v>765.43</v>
      </c>
      <c r="I194" s="11">
        <f>VLOOKUP(B194,'[2]DHG 2023-24'!$B$2:$AW$265,48,FALSE)</f>
        <v>171.14</v>
      </c>
      <c r="J194" s="11">
        <f>VLOOKUP(B194,'[2]DHG 2023-24'!$B$2:$CO$265,49,FALSE)</f>
        <v>12</v>
      </c>
      <c r="K194" s="11">
        <f>VLOOKUP(B194,'[2]DHG 2023-24'!$B$2:$AK$265,36,FALSE)</f>
        <v>20</v>
      </c>
      <c r="L194" s="12">
        <f>VLOOKUP(B194,'[2]DHG 2023-24'!$B$2:$AY$265,50,FALSE)</f>
        <v>948.56999999999994</v>
      </c>
      <c r="M194" s="11">
        <f>VLOOKUP(B194,'[2]DHG 2023-24'!$B$2:$CM$265,90,FALSE)</f>
        <v>807</v>
      </c>
      <c r="N194" s="11">
        <f>VLOOKUP(B194,'[2]DHG 2023-24'!$B$2:$CN$265,91,FALSE)</f>
        <v>133.57</v>
      </c>
      <c r="O194" s="11">
        <f>VLOOKUP(B194,'[2]DHG 2023-24'!$B$2:$CO$265,92,FALSE)</f>
        <v>10</v>
      </c>
      <c r="P194" s="46">
        <f>VLOOKUP(B194,'[2]DHG 2023-24'!$B$2:$CP$265,93,FALSE)</f>
        <v>950.56999999999994</v>
      </c>
      <c r="Q194" s="11">
        <f>VLOOKUP(B194,'[1]DHG 2024-25'!$B$2:$J$265,9,FALSE)</f>
        <v>19</v>
      </c>
      <c r="R194" s="11">
        <f>VLOOKUP(B194,'[1]DHG 2024-25'!$B$2:$K$265,10,FALSE)</f>
        <v>450</v>
      </c>
      <c r="S194" s="11">
        <f>VLOOKUP(B194,'[1]DHG 2024-25'!$B$2:$AV$265,47,FALSE)</f>
        <v>790.37</v>
      </c>
      <c r="T194" s="11">
        <f>VLOOKUP(B194,'[1]DHG 2024-25'!$B$2:$AW$265,48,FALSE)</f>
        <v>160.13999999999999</v>
      </c>
      <c r="U194" s="11">
        <f>VLOOKUP(B194,'[1]DHG 2024-25'!$B$2:$AX$265,49,FALSE)</f>
        <v>12</v>
      </c>
      <c r="V194" s="11">
        <f>VLOOKUP(B194,'[1]DHG 2024-25'!$B$2:$AL$265,37,FALSE)</f>
        <v>20</v>
      </c>
      <c r="W194" s="50">
        <f>VLOOKUP(B194,'[1]DHG 2024-25'!$B$2:$AY$265,50,FALSE)</f>
        <v>962.51</v>
      </c>
      <c r="X194" s="39">
        <f t="shared" si="4"/>
        <v>13.940000000000055</v>
      </c>
      <c r="Z194" s="41">
        <f t="shared" si="5"/>
        <v>11.940000000000055</v>
      </c>
    </row>
    <row r="195" spans="1:26" ht="20.149999999999999" customHeight="1" x14ac:dyDescent="0.4">
      <c r="A195" s="21">
        <v>94</v>
      </c>
      <c r="B195" s="1" t="s">
        <v>313</v>
      </c>
      <c r="C195" s="1" t="s">
        <v>27</v>
      </c>
      <c r="D195" s="24" t="s">
        <v>314</v>
      </c>
      <c r="E195" s="29" t="s">
        <v>297</v>
      </c>
      <c r="F195" s="11">
        <f>VLOOKUP(B195,'[2]DHG 2023-24'!$B$2:$J$265,9,FALSE)</f>
        <v>16</v>
      </c>
      <c r="G195" s="11">
        <f>VLOOKUP(B195,'[2]DHG 2023-24'!$B$2:$K$265,10,FALSE)</f>
        <v>378</v>
      </c>
      <c r="H195" s="11">
        <f>VLOOKUP(B195,'[2]DHG 2023-24'!$B$2:$AV$265,47,FALSE)</f>
        <v>554.58000000000004</v>
      </c>
      <c r="I195" s="11">
        <f>VLOOKUP(B195,'[2]DHG 2023-24'!$B$2:$AW$265,48,FALSE)</f>
        <v>65.03</v>
      </c>
      <c r="J195" s="11">
        <f>VLOOKUP(B195,'[2]DHG 2023-24'!$B$2:$CO$265,49,FALSE)</f>
        <v>10</v>
      </c>
      <c r="K195" s="11">
        <f>VLOOKUP(B195,'[2]DHG 2023-24'!$B$2:$AK$265,36,FALSE)</f>
        <v>10</v>
      </c>
      <c r="L195" s="12">
        <f>VLOOKUP(B195,'[2]DHG 2023-24'!$B$2:$AY$265,50,FALSE)</f>
        <v>629.61</v>
      </c>
      <c r="M195" s="11">
        <f>VLOOKUP(B195,'[2]DHG 2023-24'!$B$2:$CM$265,90,FALSE)</f>
        <v>530.5</v>
      </c>
      <c r="N195" s="11">
        <f>VLOOKUP(B195,'[2]DHG 2023-24'!$B$2:$CN$265,91,FALSE)</f>
        <v>67.52</v>
      </c>
      <c r="O195" s="11">
        <f>VLOOKUP(B195,'[2]DHG 2023-24'!$B$2:$CO$265,92,FALSE)</f>
        <v>10</v>
      </c>
      <c r="P195" s="46">
        <f>VLOOKUP(B195,'[2]DHG 2023-24'!$B$2:$CP$265,93,FALSE)</f>
        <v>608.02</v>
      </c>
      <c r="Q195" s="11">
        <f>VLOOKUP(B195,'[1]DHG 2024-25'!$B$2:$J$265,9,FALSE)</f>
        <v>14</v>
      </c>
      <c r="R195" s="11">
        <f>VLOOKUP(B195,'[1]DHG 2024-25'!$B$2:$K$265,10,FALSE)</f>
        <v>342</v>
      </c>
      <c r="S195" s="11">
        <f>VLOOKUP(B195,'[1]DHG 2024-25'!$B$2:$AV$265,47,FALSE)</f>
        <v>554.38</v>
      </c>
      <c r="T195" s="11">
        <f>VLOOKUP(B195,'[1]DHG 2024-25'!$B$2:$AW$265,48,FALSE)</f>
        <v>55.91</v>
      </c>
      <c r="U195" s="11">
        <f>VLOOKUP(B195,'[1]DHG 2024-25'!$B$2:$AX$265,49,FALSE)</f>
        <v>10</v>
      </c>
      <c r="V195" s="11">
        <f>VLOOKUP(B195,'[1]DHG 2024-25'!$B$2:$AL$265,37,FALSE)</f>
        <v>10</v>
      </c>
      <c r="W195" s="50">
        <f>VLOOKUP(B195,'[1]DHG 2024-25'!$B$2:$AY$265,50,FALSE)</f>
        <v>620.29</v>
      </c>
      <c r="X195" s="39">
        <f t="shared" si="4"/>
        <v>-9.32000000000005</v>
      </c>
      <c r="Z195" s="41">
        <f t="shared" si="5"/>
        <v>12.269999999999982</v>
      </c>
    </row>
    <row r="196" spans="1:26" ht="20.149999999999999" customHeight="1" x14ac:dyDescent="0.4">
      <c r="A196" s="2">
        <v>93</v>
      </c>
      <c r="B196" s="1" t="s">
        <v>463</v>
      </c>
      <c r="C196" s="1" t="s">
        <v>27</v>
      </c>
      <c r="D196" s="24" t="s">
        <v>464</v>
      </c>
      <c r="E196" s="29" t="s">
        <v>438</v>
      </c>
      <c r="F196" s="11">
        <f>VLOOKUP(B196,'[2]DHG 2023-24'!$B$2:$J$265,9,FALSE)</f>
        <v>8</v>
      </c>
      <c r="G196" s="11">
        <f>VLOOKUP(B196,'[2]DHG 2023-24'!$B$2:$K$265,10,FALSE)</f>
        <v>192</v>
      </c>
      <c r="H196" s="11">
        <f>VLOOKUP(B196,'[2]DHG 2023-24'!$B$2:$AV$265,47,FALSE)</f>
        <v>285.14999999999998</v>
      </c>
      <c r="I196" s="11">
        <f>VLOOKUP(B196,'[2]DHG 2023-24'!$B$2:$AW$265,48,FALSE)</f>
        <v>69.3</v>
      </c>
      <c r="J196" s="11">
        <f>VLOOKUP(B196,'[2]DHG 2023-24'!$B$2:$CO$265,49,FALSE)</f>
        <v>6</v>
      </c>
      <c r="K196" s="11">
        <f>VLOOKUP(B196,'[2]DHG 2023-24'!$B$2:$AK$265,36,FALSE)</f>
        <v>0</v>
      </c>
      <c r="L196" s="12">
        <f>VLOOKUP(B196,'[2]DHG 2023-24'!$B$2:$AY$265,50,FALSE)</f>
        <v>360.45</v>
      </c>
      <c r="M196" s="11">
        <f>VLOOKUP(B196,'[2]DHG 2023-24'!$B$2:$CM$265,90,FALSE)</f>
        <v>268</v>
      </c>
      <c r="N196" s="11">
        <f>VLOOKUP(B196,'[2]DHG 2023-24'!$B$2:$CN$265,91,FALSE)</f>
        <v>77.45</v>
      </c>
      <c r="O196" s="11">
        <f>VLOOKUP(B196,'[2]DHG 2023-24'!$B$2:$CO$265,92,FALSE)</f>
        <v>7</v>
      </c>
      <c r="P196" s="46">
        <f>VLOOKUP(B196,'[2]DHG 2023-24'!$B$2:$CP$265,93,FALSE)</f>
        <v>352.45</v>
      </c>
      <c r="Q196" s="11">
        <f>VLOOKUP(B196,'[1]DHG 2024-25'!$B$2:$J$265,9,FALSE)</f>
        <v>8</v>
      </c>
      <c r="R196" s="11">
        <f>VLOOKUP(B196,'[1]DHG 2024-25'!$B$2:$K$265,10,FALSE)</f>
        <v>198</v>
      </c>
      <c r="S196" s="11">
        <f>VLOOKUP(B196,'[1]DHG 2024-25'!$B$2:$AV$265,47,FALSE)</f>
        <v>295.85000000000002</v>
      </c>
      <c r="T196" s="11">
        <f>VLOOKUP(B196,'[1]DHG 2024-25'!$B$2:$AW$265,48,FALSE)</f>
        <v>63.03</v>
      </c>
      <c r="U196" s="11">
        <f>VLOOKUP(B196,'[1]DHG 2024-25'!$B$2:$AX$265,49,FALSE)</f>
        <v>6</v>
      </c>
      <c r="V196" s="11">
        <f>VLOOKUP(B196,'[1]DHG 2024-25'!$B$2:$AL$265,37,FALSE)</f>
        <v>0</v>
      </c>
      <c r="W196" s="50">
        <f>VLOOKUP(B196,'[1]DHG 2024-25'!$B$2:$AY$265,50,FALSE)</f>
        <v>364.88</v>
      </c>
      <c r="X196" s="39">
        <f t="shared" ref="X196:X259" si="6">W196-L196</f>
        <v>4.4300000000000068</v>
      </c>
      <c r="Z196" s="41">
        <f t="shared" ref="Z196:Z261" si="7">W196-P196</f>
        <v>12.430000000000007</v>
      </c>
    </row>
    <row r="197" spans="1:26" ht="20.149999999999999" customHeight="1" x14ac:dyDescent="0.4">
      <c r="A197" s="2">
        <v>93</v>
      </c>
      <c r="B197" s="1" t="s">
        <v>509</v>
      </c>
      <c r="C197" s="1" t="s">
        <v>30</v>
      </c>
      <c r="D197" s="24" t="s">
        <v>510</v>
      </c>
      <c r="E197" s="29" t="s">
        <v>511</v>
      </c>
      <c r="F197" s="11">
        <f>VLOOKUP(B197,'[2]DHG 2023-24'!$B$2:$J$265,9,FALSE)</f>
        <v>33</v>
      </c>
      <c r="G197" s="11">
        <f>VLOOKUP(B197,'[2]DHG 2023-24'!$B$2:$K$265,10,FALSE)</f>
        <v>1006</v>
      </c>
      <c r="H197" s="11">
        <f>VLOOKUP(B197,'[2]DHG 2023-24'!$B$2:$AV$265,47,FALSE)</f>
        <v>1265.4100000000001</v>
      </c>
      <c r="I197" s="11">
        <f>VLOOKUP(B197,'[2]DHG 2023-24'!$B$2:$AW$265,48,FALSE)</f>
        <v>229.79</v>
      </c>
      <c r="J197" s="11">
        <f>VLOOKUP(B197,'[2]DHG 2023-24'!$B$2:$CO$265,49,FALSE)</f>
        <v>22</v>
      </c>
      <c r="K197" s="11">
        <f>VLOOKUP(B197,'[2]DHG 2023-24'!$B$2:$AK$265,36,FALSE)</f>
        <v>34</v>
      </c>
      <c r="L197" s="12">
        <f>VLOOKUP(B197,'[2]DHG 2023-24'!$B$2:$AY$265,50,FALSE)</f>
        <v>1517.2</v>
      </c>
      <c r="M197" s="11">
        <f>VLOOKUP(B197,'[2]DHG 2023-24'!$B$2:$CM$265,90,FALSE)</f>
        <v>1287.5</v>
      </c>
      <c r="N197" s="11">
        <f>VLOOKUP(B197,'[2]DHG 2023-24'!$B$2:$CN$265,91,FALSE)</f>
        <v>265.51</v>
      </c>
      <c r="O197" s="11">
        <f>VLOOKUP(B197,'[2]DHG 2023-24'!$B$2:$CO$265,92,FALSE)</f>
        <v>22</v>
      </c>
      <c r="P197" s="46">
        <f>VLOOKUP(B197,'[2]DHG 2023-24'!$B$2:$CP$265,93,FALSE)</f>
        <v>1575.01</v>
      </c>
      <c r="Q197" s="11">
        <f>VLOOKUP(B197,'[1]DHG 2024-25'!$B$2:$J$265,9,FALSE)</f>
        <v>35</v>
      </c>
      <c r="R197" s="11">
        <f>VLOOKUP(B197,'[1]DHG 2024-25'!$B$2:$K$265,10,FALSE)</f>
        <v>1064</v>
      </c>
      <c r="S197" s="11">
        <f>VLOOKUP(B197,'[1]DHG 2024-25'!$B$2:$AV$265,47,FALSE)</f>
        <v>1345.06</v>
      </c>
      <c r="T197" s="11">
        <f>VLOOKUP(B197,'[1]DHG 2024-25'!$B$2:$AW$265,48,FALSE)</f>
        <v>221.03</v>
      </c>
      <c r="U197" s="11">
        <f>VLOOKUP(B197,'[1]DHG 2024-25'!$B$2:$AX$265,49,FALSE)</f>
        <v>22</v>
      </c>
      <c r="V197" s="11">
        <f>VLOOKUP(B197,'[1]DHG 2024-25'!$B$2:$AL$265,37,FALSE)</f>
        <v>34</v>
      </c>
      <c r="W197" s="50">
        <f>VLOOKUP(B197,'[1]DHG 2024-25'!$B$2:$AY$265,50,FALSE)</f>
        <v>1588.09</v>
      </c>
      <c r="X197" s="39">
        <f t="shared" si="6"/>
        <v>70.889999999999873</v>
      </c>
      <c r="Z197" s="41">
        <f t="shared" si="7"/>
        <v>13.079999999999927</v>
      </c>
    </row>
    <row r="198" spans="1:26" ht="20.149999999999999" customHeight="1" x14ac:dyDescent="0.4">
      <c r="A198" s="21">
        <v>94</v>
      </c>
      <c r="B198" s="1" t="s">
        <v>298</v>
      </c>
      <c r="C198" s="1" t="s">
        <v>27</v>
      </c>
      <c r="D198" s="24" t="s">
        <v>299</v>
      </c>
      <c r="E198" s="29" t="s">
        <v>297</v>
      </c>
      <c r="F198" s="11">
        <f>VLOOKUP(B198,'[2]DHG 2023-24'!$B$2:$J$265,9,FALSE)</f>
        <v>18</v>
      </c>
      <c r="G198" s="11">
        <f>VLOOKUP(B198,'[2]DHG 2023-24'!$B$2:$K$265,10,FALSE)</f>
        <v>456</v>
      </c>
      <c r="H198" s="11">
        <f>VLOOKUP(B198,'[2]DHG 2023-24'!$B$2:$AV$265,47,FALSE)</f>
        <v>712.30000000000007</v>
      </c>
      <c r="I198" s="11">
        <f>VLOOKUP(B198,'[2]DHG 2023-24'!$B$2:$AW$265,48,FALSE)</f>
        <v>106.86</v>
      </c>
      <c r="J198" s="11">
        <f>VLOOKUP(B198,'[2]DHG 2023-24'!$B$2:$CO$265,49,FALSE)</f>
        <v>17.5</v>
      </c>
      <c r="K198" s="11">
        <f>VLOOKUP(B198,'[2]DHG 2023-24'!$B$2:$AK$265,36,FALSE)</f>
        <v>0</v>
      </c>
      <c r="L198" s="12">
        <f>VLOOKUP(B198,'[2]DHG 2023-24'!$B$2:$AY$265,50,FALSE)</f>
        <v>836.66000000000008</v>
      </c>
      <c r="M198" s="11">
        <f>VLOOKUP(B198,'[2]DHG 2023-24'!$B$2:$CM$265,90,FALSE)</f>
        <v>715.50000000000011</v>
      </c>
      <c r="N198" s="11">
        <f>VLOOKUP(B198,'[2]DHG 2023-24'!$B$2:$CN$265,91,FALSE)</f>
        <v>105.91</v>
      </c>
      <c r="O198" s="11">
        <f>VLOOKUP(B198,'[2]DHG 2023-24'!$B$2:$CO$265,92,FALSE)</f>
        <v>17</v>
      </c>
      <c r="P198" s="46">
        <f>VLOOKUP(B198,'[2]DHG 2023-24'!$B$2:$CP$265,93,FALSE)</f>
        <v>838.41000000000008</v>
      </c>
      <c r="Q198" s="11">
        <f>VLOOKUP(B198,'[1]DHG 2024-25'!$B$2:$J$265,9,FALSE)</f>
        <v>18</v>
      </c>
      <c r="R198" s="11">
        <f>VLOOKUP(B198,'[1]DHG 2024-25'!$B$2:$K$265,10,FALSE)</f>
        <v>462</v>
      </c>
      <c r="S198" s="11">
        <f>VLOOKUP(B198,'[1]DHG 2024-25'!$B$2:$AV$265,47,FALSE)</f>
        <v>730.23</v>
      </c>
      <c r="T198" s="11">
        <f>VLOOKUP(B198,'[1]DHG 2024-25'!$B$2:$AW$265,48,FALSE)</f>
        <v>103.77</v>
      </c>
      <c r="U198" s="11">
        <f>VLOOKUP(B198,'[1]DHG 2024-25'!$B$2:$AX$265,49,FALSE)</f>
        <v>17.5</v>
      </c>
      <c r="V198" s="11">
        <f>VLOOKUP(B198,'[1]DHG 2024-25'!$B$2:$AL$265,37,FALSE)</f>
        <v>0</v>
      </c>
      <c r="W198" s="50">
        <f>VLOOKUP(B198,'[1]DHG 2024-25'!$B$2:$AY$265,50,FALSE)</f>
        <v>851.5</v>
      </c>
      <c r="X198" s="39">
        <f t="shared" si="6"/>
        <v>14.839999999999918</v>
      </c>
      <c r="Z198" s="41">
        <f t="shared" si="7"/>
        <v>13.089999999999918</v>
      </c>
    </row>
    <row r="199" spans="1:26" ht="20.149999999999999" customHeight="1" x14ac:dyDescent="0.4">
      <c r="A199" s="2">
        <v>77</v>
      </c>
      <c r="B199" s="1" t="s">
        <v>192</v>
      </c>
      <c r="C199" s="1" t="s">
        <v>27</v>
      </c>
      <c r="D199" s="24" t="s">
        <v>193</v>
      </c>
      <c r="E199" s="29" t="s">
        <v>191</v>
      </c>
      <c r="F199" s="11">
        <f>VLOOKUP(B199,'[2]DHG 2023-24'!$B$2:$J$265,9,FALSE)</f>
        <v>10</v>
      </c>
      <c r="G199" s="11">
        <f>VLOOKUP(B199,'[2]DHG 2023-24'!$B$2:$K$265,10,FALSE)</f>
        <v>270</v>
      </c>
      <c r="H199" s="11">
        <f>VLOOKUP(B199,'[2]DHG 2023-24'!$B$2:$AV$265,47,FALSE)</f>
        <v>392.06</v>
      </c>
      <c r="I199" s="11">
        <f>VLOOKUP(B199,'[2]DHG 2023-24'!$B$2:$AW$265,48,FALSE)</f>
        <v>55.43</v>
      </c>
      <c r="J199" s="11">
        <f>VLOOKUP(B199,'[2]DHG 2023-24'!$B$2:$CO$265,49,FALSE)</f>
        <v>8</v>
      </c>
      <c r="K199" s="11">
        <f>VLOOKUP(B199,'[2]DHG 2023-24'!$B$2:$AK$265,36,FALSE)</f>
        <v>0</v>
      </c>
      <c r="L199" s="12">
        <f>VLOOKUP(B199,'[2]DHG 2023-24'!$B$2:$AY$265,50,FALSE)</f>
        <v>455.49</v>
      </c>
      <c r="M199" s="11">
        <f>VLOOKUP(B199,'[2]DHG 2023-24'!$B$2:$CM$265,90,FALSE)</f>
        <v>396.4</v>
      </c>
      <c r="N199" s="11">
        <f>VLOOKUP(B199,'[2]DHG 2023-24'!$B$2:$CN$265,91,FALSE)</f>
        <v>49.6</v>
      </c>
      <c r="O199" s="11">
        <f>VLOOKUP(B199,'[2]DHG 2023-24'!$B$2:$CO$265,92,FALSE)</f>
        <v>3.5</v>
      </c>
      <c r="P199" s="46">
        <f>VLOOKUP(B199,'[2]DHG 2023-24'!$B$2:$CP$265,93,FALSE)</f>
        <v>449.5</v>
      </c>
      <c r="Q199" s="11">
        <f>VLOOKUP(B199,'[1]DHG 2024-25'!$B$2:$J$265,9,FALSE)</f>
        <v>10</v>
      </c>
      <c r="R199" s="11">
        <f>VLOOKUP(B199,'[1]DHG 2024-25'!$B$2:$K$265,10,FALSE)</f>
        <v>270</v>
      </c>
      <c r="S199" s="11">
        <f>VLOOKUP(B199,'[1]DHG 2024-25'!$B$2:$AV$265,47,FALSE)</f>
        <v>401.94</v>
      </c>
      <c r="T199" s="11">
        <f>VLOOKUP(B199,'[1]DHG 2024-25'!$B$2:$AW$265,48,FALSE)</f>
        <v>52.7</v>
      </c>
      <c r="U199" s="11">
        <f>VLOOKUP(B199,'[1]DHG 2024-25'!$B$2:$AX$265,49,FALSE)</f>
        <v>8</v>
      </c>
      <c r="V199" s="11">
        <f>VLOOKUP(B199,'[1]DHG 2024-25'!$B$2:$AL$265,37,FALSE)</f>
        <v>0</v>
      </c>
      <c r="W199" s="50">
        <f>VLOOKUP(B199,'[1]DHG 2024-25'!$B$2:$AY$265,50,FALSE)</f>
        <v>462.64</v>
      </c>
      <c r="X199" s="39">
        <f t="shared" si="6"/>
        <v>7.1499999999999773</v>
      </c>
      <c r="Z199" s="41">
        <f t="shared" si="7"/>
        <v>13.139999999999986</v>
      </c>
    </row>
    <row r="200" spans="1:26" ht="20.149999999999999" customHeight="1" x14ac:dyDescent="0.4">
      <c r="A200" s="2">
        <v>93</v>
      </c>
      <c r="B200" s="1" t="s">
        <v>424</v>
      </c>
      <c r="C200" s="1" t="s">
        <v>81</v>
      </c>
      <c r="D200" s="24" t="s">
        <v>342</v>
      </c>
      <c r="E200" s="29" t="s">
        <v>414</v>
      </c>
      <c r="F200" s="11">
        <f>VLOOKUP(B200,'[2]DHG 2023-24'!$B$2:$J$265,9,FALSE)</f>
        <v>9</v>
      </c>
      <c r="G200" s="11">
        <f>VLOOKUP(B200,'[2]DHG 2023-24'!$B$2:$K$265,10,FALSE)</f>
        <v>195</v>
      </c>
      <c r="H200" s="11">
        <f>VLOOKUP(B200,'[2]DHG 2023-24'!$B$2:$AV$265,47,FALSE)</f>
        <v>355.71999999999997</v>
      </c>
      <c r="I200" s="11">
        <f>VLOOKUP(B200,'[2]DHG 2023-24'!$B$2:$AW$265,48,FALSE)</f>
        <v>62.8</v>
      </c>
      <c r="J200" s="11">
        <f>VLOOKUP(B200,'[2]DHG 2023-24'!$B$2:$CO$265,49,FALSE)</f>
        <v>8</v>
      </c>
      <c r="K200" s="11">
        <f>VLOOKUP(B200,'[2]DHG 2023-24'!$B$2:$AK$265,36,FALSE)</f>
        <v>4</v>
      </c>
      <c r="L200" s="12">
        <f>VLOOKUP(B200,'[2]DHG 2023-24'!$B$2:$AY$265,50,FALSE)</f>
        <v>426.52</v>
      </c>
      <c r="M200" s="11">
        <f>VLOOKUP(B200,'[2]DHG 2023-24'!$B$2:$CM$265,90,FALSE)</f>
        <v>350.29999999999995</v>
      </c>
      <c r="N200" s="11">
        <f>VLOOKUP(B200,'[2]DHG 2023-24'!$B$2:$CN$265,91,FALSE)</f>
        <v>71.22</v>
      </c>
      <c r="O200" s="11">
        <f>VLOOKUP(B200,'[2]DHG 2023-24'!$B$2:$CO$265,92,FALSE)</f>
        <v>8</v>
      </c>
      <c r="P200" s="46">
        <f>VLOOKUP(B200,'[2]DHG 2023-24'!$B$2:$CP$265,93,FALSE)</f>
        <v>429.52</v>
      </c>
      <c r="Q200" s="11">
        <f>VLOOKUP(B200,'[1]DHG 2024-25'!$B$2:$J$265,9,FALSE)</f>
        <v>9</v>
      </c>
      <c r="R200" s="11">
        <f>VLOOKUP(B200,'[1]DHG 2024-25'!$B$2:$K$265,10,FALSE)</f>
        <v>211</v>
      </c>
      <c r="S200" s="11">
        <f>VLOOKUP(B200,'[1]DHG 2024-25'!$B$2:$AV$265,47,FALSE)</f>
        <v>368.41</v>
      </c>
      <c r="T200" s="11">
        <f>VLOOKUP(B200,'[1]DHG 2024-25'!$B$2:$AW$265,48,FALSE)</f>
        <v>66.56</v>
      </c>
      <c r="U200" s="11">
        <f>VLOOKUP(B200,'[1]DHG 2024-25'!$B$2:$AX$265,49,FALSE)</f>
        <v>8</v>
      </c>
      <c r="V200" s="11">
        <f>VLOOKUP(B200,'[1]DHG 2024-25'!$B$2:$AL$265,37,FALSE)</f>
        <v>4</v>
      </c>
      <c r="W200" s="50">
        <f>VLOOKUP(B200,'[1]DHG 2024-25'!$B$2:$AY$265,50,FALSE)</f>
        <v>442.97</v>
      </c>
      <c r="X200" s="39">
        <f t="shared" si="6"/>
        <v>16.450000000000045</v>
      </c>
      <c r="Z200" s="41">
        <f t="shared" si="7"/>
        <v>13.450000000000045</v>
      </c>
    </row>
    <row r="201" spans="1:26" ht="20.149999999999999" customHeight="1" x14ac:dyDescent="0.4">
      <c r="A201" s="2">
        <v>77</v>
      </c>
      <c r="B201" s="1" t="s">
        <v>109</v>
      </c>
      <c r="C201" s="1" t="s">
        <v>27</v>
      </c>
      <c r="D201" s="24" t="s">
        <v>110</v>
      </c>
      <c r="E201" s="29" t="s">
        <v>108</v>
      </c>
      <c r="F201" s="11">
        <f>VLOOKUP(B201,'[2]DHG 2023-24'!$B$2:$J$265,9,FALSE)</f>
        <v>3</v>
      </c>
      <c r="G201" s="11">
        <f>VLOOKUP(B201,'[2]DHG 2023-24'!$B$2:$K$265,10,FALSE)</f>
        <v>84</v>
      </c>
      <c r="H201" s="11">
        <f>VLOOKUP(B201,'[2]DHG 2023-24'!$B$2:$AV$265,47,FALSE)</f>
        <v>128.57</v>
      </c>
      <c r="I201" s="11">
        <f>VLOOKUP(B201,'[2]DHG 2023-24'!$B$2:$AW$265,48,FALSE)</f>
        <v>24.21</v>
      </c>
      <c r="J201" s="11">
        <f>VLOOKUP(B201,'[2]DHG 2023-24'!$B$2:$CO$265,49,FALSE)</f>
        <v>2</v>
      </c>
      <c r="K201" s="11">
        <f>VLOOKUP(B201,'[2]DHG 2023-24'!$B$2:$AK$265,36,FALSE)</f>
        <v>0</v>
      </c>
      <c r="L201" s="12">
        <f>VLOOKUP(B201,'[2]DHG 2023-24'!$B$2:$AY$265,50,FALSE)</f>
        <v>154.78</v>
      </c>
      <c r="M201" s="11">
        <f>VLOOKUP(B201,'[2]DHG 2023-24'!$B$2:$CM$265,90,FALSE)</f>
        <v>122.5</v>
      </c>
      <c r="N201" s="11">
        <f>VLOOKUP(B201,'[2]DHG 2023-24'!$B$2:$CN$265,91,FALSE)</f>
        <v>31.72</v>
      </c>
      <c r="O201" s="11">
        <f>VLOOKUP(B201,'[2]DHG 2023-24'!$B$2:$CO$265,92,FALSE)</f>
        <v>7.5</v>
      </c>
      <c r="P201" s="46">
        <f>VLOOKUP(B201,'[2]DHG 2023-24'!$B$2:$CP$265,93,FALSE)</f>
        <v>161.72</v>
      </c>
      <c r="Q201" s="11">
        <f>VLOOKUP(B201,'[1]DHG 2024-25'!$B$2:$J$265,9,FALSE)</f>
        <v>4</v>
      </c>
      <c r="R201" s="11">
        <f>VLOOKUP(B201,'[1]DHG 2024-25'!$B$2:$K$265,10,FALSE)</f>
        <v>99</v>
      </c>
      <c r="S201" s="11">
        <f>VLOOKUP(B201,'[1]DHG 2024-25'!$B$2:$AV$265,47,FALSE)</f>
        <v>151.56</v>
      </c>
      <c r="T201" s="11">
        <f>VLOOKUP(B201,'[1]DHG 2024-25'!$B$2:$AW$265,48,FALSE)</f>
        <v>21.62</v>
      </c>
      <c r="U201" s="11">
        <f>VLOOKUP(B201,'[1]DHG 2024-25'!$B$2:$AX$265,49,FALSE)</f>
        <v>2</v>
      </c>
      <c r="V201" s="11">
        <f>VLOOKUP(B201,'[1]DHG 2024-25'!$B$2:$AL$265,37,FALSE)</f>
        <v>0</v>
      </c>
      <c r="W201" s="50">
        <f>VLOOKUP(B201,'[1]DHG 2024-25'!$B$2:$AY$265,50,FALSE)</f>
        <v>175.18</v>
      </c>
      <c r="X201" s="39">
        <f t="shared" si="6"/>
        <v>20.400000000000006</v>
      </c>
      <c r="Z201" s="41">
        <f t="shared" si="7"/>
        <v>13.460000000000008</v>
      </c>
    </row>
    <row r="202" spans="1:26" ht="20.149999999999999" customHeight="1" x14ac:dyDescent="0.4">
      <c r="A202" s="2">
        <v>93</v>
      </c>
      <c r="B202" s="1" t="s">
        <v>544</v>
      </c>
      <c r="C202" s="1" t="s">
        <v>55</v>
      </c>
      <c r="D202" s="24" t="s">
        <v>545</v>
      </c>
      <c r="E202" s="29" t="s">
        <v>528</v>
      </c>
      <c r="F202" s="11">
        <f>VLOOKUP(B202,'[2]DHG 2023-24'!$B$2:$J$265,9,FALSE)</f>
        <v>39</v>
      </c>
      <c r="G202" s="11">
        <f>VLOOKUP(B202,'[2]DHG 2023-24'!$B$2:$K$265,10,FALSE)</f>
        <v>828</v>
      </c>
      <c r="H202" s="11">
        <f>VLOOKUP(B202,'[2]DHG 2023-24'!$B$2:$AV$265,47,FALSE)</f>
        <v>1472.29</v>
      </c>
      <c r="I202" s="11">
        <f>VLOOKUP(B202,'[2]DHG 2023-24'!$B$2:$AW$265,48,FALSE)</f>
        <v>206.96</v>
      </c>
      <c r="J202" s="11">
        <f>VLOOKUP(B202,'[2]DHG 2023-24'!$B$2:$CO$265,49,FALSE)</f>
        <v>26</v>
      </c>
      <c r="K202" s="11">
        <f>VLOOKUP(B202,'[2]DHG 2023-24'!$B$2:$AK$265,36,FALSE)</f>
        <v>30</v>
      </c>
      <c r="L202" s="12">
        <f>VLOOKUP(B202,'[2]DHG 2023-24'!$B$2:$AY$265,50,FALSE)</f>
        <v>1705.25</v>
      </c>
      <c r="M202" s="11">
        <f>VLOOKUP(B202,'[2]DHG 2023-24'!$B$2:$CM$265,90,FALSE)</f>
        <v>1523</v>
      </c>
      <c r="N202" s="11">
        <f>VLOOKUP(B202,'[2]DHG 2023-24'!$B$2:$CN$265,91,FALSE)</f>
        <v>212.07</v>
      </c>
      <c r="O202" s="11">
        <f>VLOOKUP(B202,'[2]DHG 2023-24'!$B$2:$CO$265,92,FALSE)</f>
        <v>26</v>
      </c>
      <c r="P202" s="46">
        <f>VLOOKUP(B202,'[2]DHG 2023-24'!$B$2:$CP$265,93,FALSE)</f>
        <v>1761.07</v>
      </c>
      <c r="Q202" s="11">
        <f>VLOOKUP(B202,'[1]DHG 2024-25'!$B$2:$J$265,9,FALSE)</f>
        <v>39</v>
      </c>
      <c r="R202" s="11">
        <f>VLOOKUP(B202,'[1]DHG 2024-25'!$B$2:$K$265,10,FALSE)</f>
        <v>885</v>
      </c>
      <c r="S202" s="11">
        <f>VLOOKUP(B202,'[1]DHG 2024-25'!$B$2:$AV$265,47,FALSE)</f>
        <v>1542.7500000000002</v>
      </c>
      <c r="T202" s="11">
        <f>VLOOKUP(B202,'[1]DHG 2024-25'!$B$2:$AW$265,48,FALSE)</f>
        <v>205.79</v>
      </c>
      <c r="U202" s="11">
        <f>VLOOKUP(B202,'[1]DHG 2024-25'!$B$2:$AX$265,49,FALSE)</f>
        <v>26</v>
      </c>
      <c r="V202" s="11">
        <f>VLOOKUP(B202,'[1]DHG 2024-25'!$B$2:$AL$265,37,FALSE)</f>
        <v>30</v>
      </c>
      <c r="W202" s="50">
        <f>VLOOKUP(B202,'[1]DHG 2024-25'!$B$2:$AY$265,50,FALSE)</f>
        <v>1774.5400000000002</v>
      </c>
      <c r="X202" s="39">
        <f t="shared" si="6"/>
        <v>69.290000000000191</v>
      </c>
      <c r="Z202" s="41">
        <f t="shared" si="7"/>
        <v>13.470000000000255</v>
      </c>
    </row>
    <row r="203" spans="1:26" ht="20.149999999999999" customHeight="1" x14ac:dyDescent="0.4">
      <c r="A203" s="21">
        <v>94</v>
      </c>
      <c r="B203" s="1" t="s">
        <v>359</v>
      </c>
      <c r="C203" s="1" t="s">
        <v>81</v>
      </c>
      <c r="D203" s="24" t="s">
        <v>360</v>
      </c>
      <c r="E203" s="29" t="s">
        <v>338</v>
      </c>
      <c r="F203" s="11">
        <f>VLOOKUP(B203,'[2]DHG 2023-24'!$B$2:$J$265,9,FALSE)</f>
        <v>17</v>
      </c>
      <c r="G203" s="11">
        <f>VLOOKUP(B203,'[2]DHG 2023-24'!$B$2:$K$265,10,FALSE)</f>
        <v>348</v>
      </c>
      <c r="H203" s="11">
        <f>VLOOKUP(B203,'[2]DHG 2023-24'!$B$2:$AV$265,47,FALSE)</f>
        <v>634.43999999999994</v>
      </c>
      <c r="I203" s="11">
        <f>VLOOKUP(B203,'[2]DHG 2023-24'!$B$2:$AW$265,48,FALSE)</f>
        <v>108.86</v>
      </c>
      <c r="J203" s="11">
        <f>VLOOKUP(B203,'[2]DHG 2023-24'!$B$2:$CO$265,49,FALSE)</f>
        <v>11</v>
      </c>
      <c r="K203" s="11">
        <f>VLOOKUP(B203,'[2]DHG 2023-24'!$B$2:$AK$265,36,FALSE)</f>
        <v>0</v>
      </c>
      <c r="L203" s="12">
        <f>VLOOKUP(B203,'[2]DHG 2023-24'!$B$2:$AY$265,50,FALSE)</f>
        <v>754.3</v>
      </c>
      <c r="M203" s="11">
        <f>VLOOKUP(B203,'[2]DHG 2023-24'!$B$2:$CM$265,90,FALSE)</f>
        <v>654.09999999999991</v>
      </c>
      <c r="N203" s="11">
        <f>VLOOKUP(B203,'[2]DHG 2023-24'!$B$2:$CN$265,91,FALSE)</f>
        <v>89.2</v>
      </c>
      <c r="O203" s="11">
        <f>VLOOKUP(B203,'[2]DHG 2023-24'!$B$2:$CO$265,92,FALSE)</f>
        <v>11</v>
      </c>
      <c r="P203" s="46">
        <f>VLOOKUP(B203,'[2]DHG 2023-24'!$B$2:$CP$265,93,FALSE)</f>
        <v>754.3</v>
      </c>
      <c r="Q203" s="11">
        <f>VLOOKUP(B203,'[1]DHG 2024-25'!$B$2:$J$265,9,FALSE)</f>
        <v>17</v>
      </c>
      <c r="R203" s="11">
        <f>VLOOKUP(B203,'[1]DHG 2024-25'!$B$2:$K$265,10,FALSE)</f>
        <v>357</v>
      </c>
      <c r="S203" s="11">
        <f>VLOOKUP(B203,'[1]DHG 2024-25'!$B$2:$AV$265,47,FALSE)</f>
        <v>650.20000000000005</v>
      </c>
      <c r="T203" s="11">
        <f>VLOOKUP(B203,'[1]DHG 2024-25'!$B$2:$AW$265,48,FALSE)</f>
        <v>107.19</v>
      </c>
      <c r="U203" s="11">
        <f>VLOOKUP(B203,'[1]DHG 2024-25'!$B$2:$AX$265,49,FALSE)</f>
        <v>11</v>
      </c>
      <c r="V203" s="11">
        <f>VLOOKUP(B203,'[1]DHG 2024-25'!$B$2:$AL$265,37,FALSE)</f>
        <v>0</v>
      </c>
      <c r="W203" s="50">
        <f>VLOOKUP(B203,'[1]DHG 2024-25'!$B$2:$AY$265,50,FALSE)</f>
        <v>768.3900000000001</v>
      </c>
      <c r="X203" s="39">
        <f t="shared" si="6"/>
        <v>14.090000000000146</v>
      </c>
      <c r="Z203" s="41">
        <f t="shared" si="7"/>
        <v>14.090000000000146</v>
      </c>
    </row>
    <row r="204" spans="1:26" ht="20.149999999999999" customHeight="1" x14ac:dyDescent="0.4">
      <c r="A204" s="2">
        <v>77</v>
      </c>
      <c r="B204" s="1" t="s">
        <v>80</v>
      </c>
      <c r="C204" s="1" t="s">
        <v>81</v>
      </c>
      <c r="D204" s="24" t="s">
        <v>82</v>
      </c>
      <c r="E204" s="29" t="s">
        <v>83</v>
      </c>
      <c r="F204" s="11">
        <f>VLOOKUP(B204,'[2]DHG 2023-24'!$B$2:$J$265,9,FALSE)</f>
        <v>24</v>
      </c>
      <c r="G204" s="11">
        <f>VLOOKUP(B204,'[2]DHG 2023-24'!$B$2:$K$265,10,FALSE)</f>
        <v>514</v>
      </c>
      <c r="H204" s="11">
        <f>VLOOKUP(B204,'[2]DHG 2023-24'!$B$2:$AV$265,47,FALSE)</f>
        <v>956.57999999999993</v>
      </c>
      <c r="I204" s="11">
        <f>VLOOKUP(B204,'[2]DHG 2023-24'!$B$2:$AW$265,48,FALSE)</f>
        <v>87.97</v>
      </c>
      <c r="J204" s="11">
        <f>VLOOKUP(B204,'[2]DHG 2023-24'!$B$2:$CO$265,49,FALSE)</f>
        <v>15</v>
      </c>
      <c r="K204" s="11">
        <f>VLOOKUP(B204,'[2]DHG 2023-24'!$B$2:$AK$265,36,FALSE)</f>
        <v>0</v>
      </c>
      <c r="L204" s="12">
        <f>VLOOKUP(B204,'[2]DHG 2023-24'!$B$2:$AY$265,50,FALSE)</f>
        <v>1059.55</v>
      </c>
      <c r="M204" s="11">
        <f>VLOOKUP(B204,'[2]DHG 2023-24'!$B$2:$CM$265,90,FALSE)</f>
        <v>933.99999999999989</v>
      </c>
      <c r="N204" s="11">
        <f>VLOOKUP(B204,'[2]DHG 2023-24'!$B$2:$CN$265,91,FALSE)</f>
        <v>140.80000000000001</v>
      </c>
      <c r="O204" s="11">
        <f>VLOOKUP(B204,'[2]DHG 2023-24'!$B$2:$CO$265,92,FALSE)</f>
        <v>15</v>
      </c>
      <c r="P204" s="46">
        <f>VLOOKUP(B204,'[2]DHG 2023-24'!$B$2:$CP$265,93,FALSE)</f>
        <v>1089.8</v>
      </c>
      <c r="Q204" s="11">
        <f>VLOOKUP(B204,'[1]DHG 2024-25'!$B$2:$J$265,9,FALSE)</f>
        <v>24</v>
      </c>
      <c r="R204" s="11">
        <f>VLOOKUP(B204,'[1]DHG 2024-25'!$B$2:$K$265,10,FALSE)</f>
        <v>541</v>
      </c>
      <c r="S204" s="11">
        <f>VLOOKUP(B204,'[1]DHG 2024-25'!$B$2:$AV$265,47,FALSE)</f>
        <v>966.54</v>
      </c>
      <c r="T204" s="11">
        <f>VLOOKUP(B204,'[1]DHG 2024-25'!$B$2:$AW$265,48,FALSE)</f>
        <v>123.82</v>
      </c>
      <c r="U204" s="11">
        <f>VLOOKUP(B204,'[1]DHG 2024-25'!$B$2:$AX$265,49,FALSE)</f>
        <v>15</v>
      </c>
      <c r="V204" s="11">
        <f>VLOOKUP(B204,'[1]DHG 2024-25'!$B$2:$AL$265,37,FALSE)</f>
        <v>0</v>
      </c>
      <c r="W204" s="50">
        <f>VLOOKUP(B204,'[1]DHG 2024-25'!$B$2:$AY$265,50,FALSE)</f>
        <v>1105.3599999999999</v>
      </c>
      <c r="X204" s="39">
        <f t="shared" si="6"/>
        <v>45.809999999999945</v>
      </c>
      <c r="Z204" s="41">
        <f t="shared" si="7"/>
        <v>15.559999999999945</v>
      </c>
    </row>
    <row r="205" spans="1:26" ht="20.149999999999999" customHeight="1" x14ac:dyDescent="0.4">
      <c r="A205" s="21">
        <v>94</v>
      </c>
      <c r="B205" s="1" t="s">
        <v>374</v>
      </c>
      <c r="C205" s="1" t="s">
        <v>27</v>
      </c>
      <c r="D205" s="24" t="s">
        <v>375</v>
      </c>
      <c r="E205" s="29" t="s">
        <v>373</v>
      </c>
      <c r="F205" s="11">
        <f>VLOOKUP(B205,'[2]DHG 2023-24'!$B$2:$J$265,9,FALSE)</f>
        <v>9</v>
      </c>
      <c r="G205" s="11">
        <f>VLOOKUP(B205,'[2]DHG 2023-24'!$B$2:$K$265,10,FALSE)</f>
        <v>246</v>
      </c>
      <c r="H205" s="11">
        <f>VLOOKUP(B205,'[2]DHG 2023-24'!$B$2:$AV$265,47,FALSE)</f>
        <v>383.26</v>
      </c>
      <c r="I205" s="11">
        <f>VLOOKUP(B205,'[2]DHG 2023-24'!$B$2:$AW$265,48,FALSE)</f>
        <v>38.96</v>
      </c>
      <c r="J205" s="11">
        <f>VLOOKUP(B205,'[2]DHG 2023-24'!$B$2:$CO$265,49,FALSE)</f>
        <v>0</v>
      </c>
      <c r="K205" s="11">
        <f>VLOOKUP(B205,'[2]DHG 2023-24'!$B$2:$AK$265,36,FALSE)</f>
        <v>0</v>
      </c>
      <c r="L205" s="12">
        <f>VLOOKUP(B205,'[2]DHG 2023-24'!$B$2:$AY$265,50,FALSE)</f>
        <v>422.21999999999997</v>
      </c>
      <c r="M205" s="11">
        <f>VLOOKUP(B205,'[2]DHG 2023-24'!$B$2:$CM$265,90,FALSE)</f>
        <v>394.62</v>
      </c>
      <c r="N205" s="11">
        <f>VLOOKUP(B205,'[2]DHG 2023-24'!$B$2:$CN$265,91,FALSE)</f>
        <v>28.6</v>
      </c>
      <c r="O205" s="11">
        <f>VLOOKUP(B205,'[2]DHG 2023-24'!$B$2:$CO$265,92,FALSE)</f>
        <v>5</v>
      </c>
      <c r="P205" s="46">
        <f>VLOOKUP(B205,'[2]DHG 2023-24'!$B$2:$CP$265,93,FALSE)</f>
        <v>428.21999999999997</v>
      </c>
      <c r="Q205" s="11">
        <f>VLOOKUP(B205,'[1]DHG 2024-25'!$B$2:$J$265,9,FALSE)</f>
        <v>9</v>
      </c>
      <c r="R205" s="11">
        <f>VLOOKUP(B205,'[1]DHG 2024-25'!$B$2:$K$265,10,FALSE)</f>
        <v>252</v>
      </c>
      <c r="S205" s="11">
        <f>VLOOKUP(B205,'[1]DHG 2024-25'!$B$2:$AV$265,47,FALSE)</f>
        <v>395.92999999999995</v>
      </c>
      <c r="T205" s="11">
        <f>VLOOKUP(B205,'[1]DHG 2024-25'!$B$2:$AW$265,48,FALSE)</f>
        <v>43.47</v>
      </c>
      <c r="U205" s="11">
        <f>VLOOKUP(B205,'[1]DHG 2024-25'!$B$2:$AX$265,49,FALSE)</f>
        <v>5</v>
      </c>
      <c r="V205" s="11">
        <f>VLOOKUP(B205,'[1]DHG 2024-25'!$B$2:$AL$265,37,FALSE)</f>
        <v>0</v>
      </c>
      <c r="W205" s="50">
        <f>VLOOKUP(B205,'[1]DHG 2024-25'!$B$2:$AY$265,50,FALSE)</f>
        <v>444.4</v>
      </c>
      <c r="X205" s="39">
        <f t="shared" si="6"/>
        <v>22.180000000000007</v>
      </c>
      <c r="Z205" s="41">
        <f t="shared" si="7"/>
        <v>16.180000000000007</v>
      </c>
    </row>
    <row r="206" spans="1:26" ht="20.149999999999999" customHeight="1" x14ac:dyDescent="0.4">
      <c r="A206" s="2">
        <v>93</v>
      </c>
      <c r="B206" s="1" t="s">
        <v>570</v>
      </c>
      <c r="C206" s="1" t="s">
        <v>30</v>
      </c>
      <c r="D206" s="24" t="s">
        <v>571</v>
      </c>
      <c r="E206" s="29" t="s">
        <v>548</v>
      </c>
      <c r="F206" s="11">
        <f>VLOOKUP(B206,'[2]DHG 2023-24'!$B$2:$J$265,9,FALSE)</f>
        <v>40</v>
      </c>
      <c r="G206" s="11">
        <f>VLOOKUP(B206,'[2]DHG 2023-24'!$B$2:$K$265,10,FALSE)</f>
        <v>1259</v>
      </c>
      <c r="H206" s="11">
        <f>VLOOKUP(B206,'[2]DHG 2023-24'!$B$2:$AV$265,47,FALSE)</f>
        <v>1387.8899999999999</v>
      </c>
      <c r="I206" s="11">
        <f>VLOOKUP(B206,'[2]DHG 2023-24'!$B$2:$AW$265,48,FALSE)</f>
        <v>173.87</v>
      </c>
      <c r="J206" s="11">
        <f>VLOOKUP(B206,'[2]DHG 2023-24'!$B$2:$CO$265,49,FALSE)</f>
        <v>22</v>
      </c>
      <c r="K206" s="11">
        <f>VLOOKUP(B206,'[2]DHG 2023-24'!$B$2:$AK$265,36,FALSE)</f>
        <v>23</v>
      </c>
      <c r="L206" s="12">
        <f>VLOOKUP(B206,'[2]DHG 2023-24'!$B$2:$AY$265,50,FALSE)</f>
        <v>1583.7599999999998</v>
      </c>
      <c r="M206" s="11">
        <f>VLOOKUP(B206,'[2]DHG 2023-24'!$B$2:$CM$265,90,FALSE)</f>
        <v>1379.7499999999998</v>
      </c>
      <c r="N206" s="11">
        <f>VLOOKUP(B206,'[2]DHG 2023-24'!$B$2:$CN$265,91,FALSE)</f>
        <v>240.49</v>
      </c>
      <c r="O206" s="11">
        <f>VLOOKUP(B206,'[2]DHG 2023-24'!$B$2:$CO$265,92,FALSE)</f>
        <v>22</v>
      </c>
      <c r="P206" s="46">
        <f>VLOOKUP(B206,'[2]DHG 2023-24'!$B$2:$CP$265,93,FALSE)</f>
        <v>1642.2399999999998</v>
      </c>
      <c r="Q206" s="11">
        <f>VLOOKUP(B206,'[1]DHG 2024-25'!$B$2:$J$265,9,FALSE)</f>
        <v>42</v>
      </c>
      <c r="R206" s="11">
        <f>VLOOKUP(B206,'[1]DHG 2024-25'!$B$2:$K$265,10,FALSE)</f>
        <v>1323</v>
      </c>
      <c r="S206" s="11">
        <f>VLOOKUP(B206,'[1]DHG 2024-25'!$B$2:$AV$265,47,FALSE)</f>
        <v>1451.24</v>
      </c>
      <c r="T206" s="11">
        <f>VLOOKUP(B206,'[1]DHG 2024-25'!$B$2:$AW$265,48,FALSE)</f>
        <v>185.69</v>
      </c>
      <c r="U206" s="11">
        <f>VLOOKUP(B206,'[1]DHG 2024-25'!$B$2:$AX$265,49,FALSE)</f>
        <v>22</v>
      </c>
      <c r="V206" s="11">
        <f>VLOOKUP(B206,'[1]DHG 2024-25'!$B$2:$AL$265,37,FALSE)</f>
        <v>23</v>
      </c>
      <c r="W206" s="50">
        <f>VLOOKUP(B206,'[1]DHG 2024-25'!$B$2:$AY$265,50,FALSE)</f>
        <v>1658.93</v>
      </c>
      <c r="X206" s="39">
        <f t="shared" si="6"/>
        <v>75.1700000000003</v>
      </c>
      <c r="Z206" s="41">
        <f t="shared" si="7"/>
        <v>16.690000000000282</v>
      </c>
    </row>
    <row r="207" spans="1:26" ht="20.149999999999999" customHeight="1" x14ac:dyDescent="0.4">
      <c r="A207" s="2">
        <v>93</v>
      </c>
      <c r="B207" s="1" t="s">
        <v>524</v>
      </c>
      <c r="C207" s="1" t="s">
        <v>30</v>
      </c>
      <c r="D207" s="24" t="s">
        <v>337</v>
      </c>
      <c r="E207" s="29" t="s">
        <v>525</v>
      </c>
      <c r="F207" s="11">
        <f>VLOOKUP(B207,'[2]DHG 2023-24'!$B$2:$J$265,9,FALSE)</f>
        <v>27</v>
      </c>
      <c r="G207" s="11">
        <f>VLOOKUP(B207,'[2]DHG 2023-24'!$B$2:$K$265,10,FALSE)</f>
        <v>890</v>
      </c>
      <c r="H207" s="11">
        <f>VLOOKUP(B207,'[2]DHG 2023-24'!$B$2:$AV$265,47,FALSE)</f>
        <v>1025.79</v>
      </c>
      <c r="I207" s="11">
        <f>VLOOKUP(B207,'[2]DHG 2023-24'!$B$2:$AW$265,48,FALSE)</f>
        <v>114.44</v>
      </c>
      <c r="J207" s="11">
        <f>VLOOKUP(B207,'[2]DHG 2023-24'!$B$2:$CO$265,49,FALSE)</f>
        <v>18</v>
      </c>
      <c r="K207" s="11">
        <f>VLOOKUP(B207,'[2]DHG 2023-24'!$B$2:$AK$265,36,FALSE)</f>
        <v>29</v>
      </c>
      <c r="L207" s="12">
        <f>VLOOKUP(B207,'[2]DHG 2023-24'!$B$2:$AY$265,50,FALSE)</f>
        <v>1158.23</v>
      </c>
      <c r="M207" s="11">
        <f>VLOOKUP(B207,'[2]DHG 2023-24'!$B$2:$CM$265,90,FALSE)</f>
        <v>1070.3999999999999</v>
      </c>
      <c r="N207" s="11">
        <f>VLOOKUP(B207,'[2]DHG 2023-24'!$B$2:$CN$265,91,FALSE)</f>
        <v>134.19999999999999</v>
      </c>
      <c r="O207" s="11">
        <f>VLOOKUP(B207,'[2]DHG 2023-24'!$B$2:$CO$265,92,FALSE)</f>
        <v>21</v>
      </c>
      <c r="P207" s="46">
        <f>VLOOKUP(B207,'[2]DHG 2023-24'!$B$2:$CP$265,93,FALSE)</f>
        <v>1225.5999999999999</v>
      </c>
      <c r="Q207" s="11">
        <f>VLOOKUP(B207,'[1]DHG 2024-25'!$B$2:$J$265,9,FALSE)</f>
        <v>29</v>
      </c>
      <c r="R207" s="11">
        <f>VLOOKUP(B207,'[1]DHG 2024-25'!$B$2:$K$265,10,FALSE)</f>
        <v>955</v>
      </c>
      <c r="S207" s="11">
        <f>VLOOKUP(B207,'[1]DHG 2024-25'!$B$2:$AV$265,47,FALSE)</f>
        <v>1103.76</v>
      </c>
      <c r="T207" s="11">
        <f>VLOOKUP(B207,'[1]DHG 2024-25'!$B$2:$AW$265,48,FALSE)</f>
        <v>120.95</v>
      </c>
      <c r="U207" s="11">
        <f>VLOOKUP(B207,'[1]DHG 2024-25'!$B$2:$AX$265,49,FALSE)</f>
        <v>18</v>
      </c>
      <c r="V207" s="11">
        <f>VLOOKUP(B207,'[1]DHG 2024-25'!$B$2:$AL$265,37,FALSE)</f>
        <v>29</v>
      </c>
      <c r="W207" s="50">
        <f>VLOOKUP(B207,'[1]DHG 2024-25'!$B$2:$AY$265,50,FALSE)</f>
        <v>1242.71</v>
      </c>
      <c r="X207" s="39">
        <f t="shared" si="6"/>
        <v>84.480000000000018</v>
      </c>
      <c r="Z207" s="41">
        <f t="shared" si="7"/>
        <v>17.110000000000127</v>
      </c>
    </row>
    <row r="208" spans="1:26" ht="20.149999999999999" customHeight="1" x14ac:dyDescent="0.4">
      <c r="A208" s="21">
        <v>94</v>
      </c>
      <c r="B208" s="1" t="s">
        <v>250</v>
      </c>
      <c r="C208" s="1" t="s">
        <v>27</v>
      </c>
      <c r="D208" s="24" t="s">
        <v>251</v>
      </c>
      <c r="E208" s="29" t="s">
        <v>249</v>
      </c>
      <c r="F208" s="11">
        <f>VLOOKUP(B208,'[2]DHG 2023-24'!$B$2:$J$265,9,FALSE)</f>
        <v>16</v>
      </c>
      <c r="G208" s="11">
        <f>VLOOKUP(B208,'[2]DHG 2023-24'!$B$2:$K$265,10,FALSE)</f>
        <v>375</v>
      </c>
      <c r="H208" s="11">
        <f>VLOOKUP(B208,'[2]DHG 2023-24'!$B$2:$AV$265,47,FALSE)</f>
        <v>674.84</v>
      </c>
      <c r="I208" s="11">
        <f>VLOOKUP(B208,'[2]DHG 2023-24'!$B$2:$AW$265,48,FALSE)</f>
        <v>114.79</v>
      </c>
      <c r="J208" s="11">
        <f>VLOOKUP(B208,'[2]DHG 2023-24'!$B$2:$CO$265,49,FALSE)</f>
        <v>1</v>
      </c>
      <c r="K208" s="11">
        <f>VLOOKUP(B208,'[2]DHG 2023-24'!$B$2:$AK$265,36,FALSE)</f>
        <v>0</v>
      </c>
      <c r="L208" s="12">
        <f>VLOOKUP(B208,'[2]DHG 2023-24'!$B$2:$AY$265,50,FALSE)</f>
        <v>790.63</v>
      </c>
      <c r="M208" s="11">
        <f>VLOOKUP(B208,'[2]DHG 2023-24'!$B$2:$CM$265,90,FALSE)</f>
        <v>657.75</v>
      </c>
      <c r="N208" s="11">
        <f>VLOOKUP(B208,'[2]DHG 2023-24'!$B$2:$CN$265,91,FALSE)</f>
        <v>139.38</v>
      </c>
      <c r="O208" s="11">
        <f>VLOOKUP(B208,'[2]DHG 2023-24'!$B$2:$CO$265,92,FALSE)</f>
        <v>7</v>
      </c>
      <c r="P208" s="46">
        <f>VLOOKUP(B208,'[2]DHG 2023-24'!$B$2:$CP$265,93,FALSE)</f>
        <v>804.13</v>
      </c>
      <c r="Q208" s="11">
        <f>VLOOKUP(B208,'[1]DHG 2024-25'!$B$2:$J$265,9,FALSE)</f>
        <v>16</v>
      </c>
      <c r="R208" s="11">
        <f>VLOOKUP(B208,'[1]DHG 2024-25'!$B$2:$K$265,10,FALSE)</f>
        <v>387</v>
      </c>
      <c r="S208" s="11">
        <f>VLOOKUP(B208,'[1]DHG 2024-25'!$B$2:$AV$265,47,FALSE)</f>
        <v>708.74</v>
      </c>
      <c r="T208" s="11">
        <f>VLOOKUP(B208,'[1]DHG 2024-25'!$B$2:$AW$265,48,FALSE)</f>
        <v>111.59</v>
      </c>
      <c r="U208" s="11">
        <f>VLOOKUP(B208,'[1]DHG 2024-25'!$B$2:$AX$265,49,FALSE)</f>
        <v>1</v>
      </c>
      <c r="V208" s="11">
        <f>VLOOKUP(B208,'[1]DHG 2024-25'!$B$2:$AL$265,37,FALSE)</f>
        <v>0</v>
      </c>
      <c r="W208" s="50">
        <f>VLOOKUP(B208,'[1]DHG 2024-25'!$B$2:$AY$265,50,FALSE)</f>
        <v>821.33</v>
      </c>
      <c r="X208" s="39">
        <f t="shared" si="6"/>
        <v>30.700000000000045</v>
      </c>
      <c r="Z208" s="41">
        <f t="shared" si="7"/>
        <v>17.200000000000045</v>
      </c>
    </row>
    <row r="209" spans="1:26" ht="20.149999999999999" customHeight="1" x14ac:dyDescent="0.4">
      <c r="A209" s="2">
        <v>77</v>
      </c>
      <c r="B209" s="1" t="s">
        <v>135</v>
      </c>
      <c r="C209" s="1" t="s">
        <v>27</v>
      </c>
      <c r="D209" s="24" t="s">
        <v>136</v>
      </c>
      <c r="E209" s="29" t="s">
        <v>137</v>
      </c>
      <c r="F209" s="11">
        <f>VLOOKUP(B209,'[2]DHG 2023-24'!$B$2:$J$265,9,FALSE)</f>
        <v>24</v>
      </c>
      <c r="G209" s="11">
        <f>VLOOKUP(B209,'[2]DHG 2023-24'!$B$2:$K$265,10,FALSE)</f>
        <v>552</v>
      </c>
      <c r="H209" s="11">
        <f>VLOOKUP(B209,'[2]DHG 2023-24'!$B$2:$AV$265,47,FALSE)</f>
        <v>1002.8200000000002</v>
      </c>
      <c r="I209" s="11">
        <f>VLOOKUP(B209,'[2]DHG 2023-24'!$B$2:$AW$265,48,FALSE)</f>
        <v>160</v>
      </c>
      <c r="J209" s="11">
        <f>VLOOKUP(B209,'[2]DHG 2023-24'!$B$2:$CO$265,49,FALSE)</f>
        <v>12</v>
      </c>
      <c r="K209" s="11">
        <f>VLOOKUP(B209,'[2]DHG 2023-24'!$B$2:$AK$265,36,FALSE)</f>
        <v>0</v>
      </c>
      <c r="L209" s="12">
        <f>VLOOKUP(B209,'[2]DHG 2023-24'!$B$2:$AY$265,50,FALSE)</f>
        <v>1174.8200000000002</v>
      </c>
      <c r="M209" s="11">
        <f>VLOOKUP(B209,'[2]DHG 2023-24'!$B$2:$CM$265,90,FALSE)</f>
        <v>1027.2500000000002</v>
      </c>
      <c r="N209" s="11">
        <f>VLOOKUP(B209,'[2]DHG 2023-24'!$B$2:$CN$265,91,FALSE)</f>
        <v>142.88</v>
      </c>
      <c r="O209" s="11">
        <f>VLOOKUP(B209,'[2]DHG 2023-24'!$B$2:$CO$265,92,FALSE)</f>
        <v>12</v>
      </c>
      <c r="P209" s="46">
        <f>VLOOKUP(B209,'[2]DHG 2023-24'!$B$2:$CP$265,93,FALSE)</f>
        <v>1182.1300000000001</v>
      </c>
      <c r="Q209" s="11">
        <f>VLOOKUP(B209,'[1]DHG 2024-25'!$B$2:$J$265,9,FALSE)</f>
        <v>24</v>
      </c>
      <c r="R209" s="11">
        <f>VLOOKUP(B209,'[1]DHG 2024-25'!$B$2:$K$265,10,FALSE)</f>
        <v>576</v>
      </c>
      <c r="S209" s="11">
        <f>VLOOKUP(B209,'[1]DHG 2024-25'!$B$2:$AV$265,47,FALSE)</f>
        <v>1029.02</v>
      </c>
      <c r="T209" s="11">
        <f>VLOOKUP(B209,'[1]DHG 2024-25'!$B$2:$AW$265,48,FALSE)</f>
        <v>158.46</v>
      </c>
      <c r="U209" s="11">
        <f>VLOOKUP(B209,'[1]DHG 2024-25'!$B$2:$AX$265,49,FALSE)</f>
        <v>12</v>
      </c>
      <c r="V209" s="11">
        <f>VLOOKUP(B209,'[1]DHG 2024-25'!$B$2:$AL$265,37,FALSE)</f>
        <v>0</v>
      </c>
      <c r="W209" s="50">
        <f>VLOOKUP(B209,'[1]DHG 2024-25'!$B$2:$AY$265,50,FALSE)</f>
        <v>1199.48</v>
      </c>
      <c r="X209" s="39">
        <f t="shared" si="6"/>
        <v>24.659999999999854</v>
      </c>
      <c r="Z209" s="41">
        <f t="shared" si="7"/>
        <v>17.349999999999909</v>
      </c>
    </row>
    <row r="210" spans="1:26" ht="20.149999999999999" customHeight="1" x14ac:dyDescent="0.4">
      <c r="A210" s="21">
        <v>94</v>
      </c>
      <c r="B210" s="1" t="s">
        <v>309</v>
      </c>
      <c r="C210" s="1" t="s">
        <v>27</v>
      </c>
      <c r="D210" s="24" t="s">
        <v>310</v>
      </c>
      <c r="E210" s="29" t="s">
        <v>311</v>
      </c>
      <c r="F210" s="11">
        <f>VLOOKUP(B210,'[2]DHG 2023-24'!$B$2:$J$265,9,FALSE)</f>
        <v>7</v>
      </c>
      <c r="G210" s="11">
        <f>VLOOKUP(B210,'[2]DHG 2023-24'!$B$2:$K$265,10,FALSE)</f>
        <v>180</v>
      </c>
      <c r="H210" s="11">
        <f>VLOOKUP(B210,'[2]DHG 2023-24'!$B$2:$AV$265,47,FALSE)</f>
        <v>218.98</v>
      </c>
      <c r="I210" s="11">
        <f>VLOOKUP(B210,'[2]DHG 2023-24'!$B$2:$AW$265,48,FALSE)</f>
        <v>42.21</v>
      </c>
      <c r="J210" s="11">
        <f>VLOOKUP(B210,'[2]DHG 2023-24'!$B$2:$CO$265,49,FALSE)</f>
        <v>3</v>
      </c>
      <c r="K210" s="11">
        <f>VLOOKUP(B210,'[2]DHG 2023-24'!$B$2:$AK$265,36,FALSE)</f>
        <v>0</v>
      </c>
      <c r="L210" s="12">
        <f>VLOOKUP(B210,'[2]DHG 2023-24'!$B$2:$AY$265,50,FALSE)</f>
        <v>264.19</v>
      </c>
      <c r="M210" s="11">
        <f>VLOOKUP(B210,'[2]DHG 2023-24'!$B$2:$CM$265,90,FALSE)</f>
        <v>235.25</v>
      </c>
      <c r="N210" s="11">
        <f>VLOOKUP(B210,'[2]DHG 2023-24'!$B$2:$CN$265,91,FALSE)</f>
        <v>39.44</v>
      </c>
      <c r="O210" s="11">
        <f>VLOOKUP(B210,'[2]DHG 2023-24'!$B$2:$CO$265,92,FALSE)</f>
        <v>3</v>
      </c>
      <c r="P210" s="46">
        <f>VLOOKUP(B210,'[2]DHG 2023-24'!$B$2:$CP$265,93,FALSE)</f>
        <v>277.69</v>
      </c>
      <c r="Q210" s="11">
        <f>VLOOKUP(B210,'[1]DHG 2024-25'!$B$2:$J$265,9,FALSE)</f>
        <v>7</v>
      </c>
      <c r="R210" s="11">
        <f>VLOOKUP(B210,'[1]DHG 2024-25'!$B$2:$K$265,10,FALSE)</f>
        <v>186</v>
      </c>
      <c r="S210" s="11">
        <f>VLOOKUP(B210,'[1]DHG 2024-25'!$B$2:$AV$265,47,FALSE)</f>
        <v>247.21999999999997</v>
      </c>
      <c r="T210" s="11">
        <f>VLOOKUP(B210,'[1]DHG 2024-25'!$B$2:$AW$265,48,FALSE)</f>
        <v>45.49</v>
      </c>
      <c r="U210" s="11">
        <f>VLOOKUP(B210,'[1]DHG 2024-25'!$B$2:$AX$265,49,FALSE)</f>
        <v>3</v>
      </c>
      <c r="V210" s="11">
        <f>VLOOKUP(B210,'[1]DHG 2024-25'!$B$2:$AL$265,37,FALSE)</f>
        <v>0</v>
      </c>
      <c r="W210" s="50">
        <f>VLOOKUP(B210,'[1]DHG 2024-25'!$B$2:$AY$265,50,FALSE)</f>
        <v>295.70999999999998</v>
      </c>
      <c r="X210" s="39">
        <f t="shared" si="6"/>
        <v>31.519999999999982</v>
      </c>
      <c r="Z210" s="41">
        <f t="shared" si="7"/>
        <v>18.019999999999982</v>
      </c>
    </row>
    <row r="211" spans="1:26" ht="20.149999999999999" customHeight="1" x14ac:dyDescent="0.4">
      <c r="A211" s="21">
        <v>94</v>
      </c>
      <c r="B211" s="1" t="s">
        <v>339</v>
      </c>
      <c r="C211" s="1" t="s">
        <v>30</v>
      </c>
      <c r="D211" s="24" t="s">
        <v>340</v>
      </c>
      <c r="E211" s="29" t="s">
        <v>338</v>
      </c>
      <c r="F211" s="11">
        <f>VLOOKUP(B211,'[2]DHG 2023-24'!$B$2:$J$265,9,FALSE)</f>
        <v>37</v>
      </c>
      <c r="G211" s="11">
        <f>VLOOKUP(B211,'[2]DHG 2023-24'!$B$2:$K$265,10,FALSE)</f>
        <v>1208</v>
      </c>
      <c r="H211" s="11">
        <f>VLOOKUP(B211,'[2]DHG 2023-24'!$B$2:$AV$265,47,FALSE)</f>
        <v>1315.93</v>
      </c>
      <c r="I211" s="11">
        <f>VLOOKUP(B211,'[2]DHG 2023-24'!$B$2:$AW$265,48,FALSE)</f>
        <v>247.7</v>
      </c>
      <c r="J211" s="11">
        <f>VLOOKUP(B211,'[2]DHG 2023-24'!$B$2:$CO$265,49,FALSE)</f>
        <v>14</v>
      </c>
      <c r="K211" s="11">
        <f>VLOOKUP(B211,'[2]DHG 2023-24'!$B$2:$AK$265,36,FALSE)</f>
        <v>0</v>
      </c>
      <c r="L211" s="12">
        <f>VLOOKUP(B211,'[2]DHG 2023-24'!$B$2:$AY$265,50,FALSE)</f>
        <v>1577.63</v>
      </c>
      <c r="M211" s="11">
        <f>VLOOKUP(B211,'[2]DHG 2023-24'!$B$2:$CM$265,90,FALSE)</f>
        <v>1325.7</v>
      </c>
      <c r="N211" s="11">
        <f>VLOOKUP(B211,'[2]DHG 2023-24'!$B$2:$CN$265,91,FALSE)</f>
        <v>252.89999999999998</v>
      </c>
      <c r="O211" s="11">
        <f>VLOOKUP(B211,'[2]DHG 2023-24'!$B$2:$CO$265,92,FALSE)</f>
        <v>14</v>
      </c>
      <c r="P211" s="46">
        <f>VLOOKUP(B211,'[2]DHG 2023-24'!$B$2:$CP$265,93,FALSE)</f>
        <v>1592.6000000000001</v>
      </c>
      <c r="Q211" s="11">
        <f>VLOOKUP(B211,'[1]DHG 2024-25'!$B$2:$J$265,9,FALSE)</f>
        <v>38</v>
      </c>
      <c r="R211" s="11">
        <f>VLOOKUP(B211,'[1]DHG 2024-25'!$B$2:$K$265,10,FALSE)</f>
        <v>1215</v>
      </c>
      <c r="S211" s="11">
        <f>VLOOKUP(B211,'[1]DHG 2024-25'!$B$2:$AV$265,47,FALSE)</f>
        <v>1358.9</v>
      </c>
      <c r="T211" s="11">
        <f>VLOOKUP(B211,'[1]DHG 2024-25'!$B$2:$AW$265,48,FALSE)</f>
        <v>238.21</v>
      </c>
      <c r="U211" s="11">
        <f>VLOOKUP(B211,'[1]DHG 2024-25'!$B$2:$AX$265,49,FALSE)</f>
        <v>14</v>
      </c>
      <c r="V211" s="11">
        <f>VLOOKUP(B211,'[1]DHG 2024-25'!$B$2:$AL$265,37,FALSE)</f>
        <v>0</v>
      </c>
      <c r="W211" s="50">
        <f>VLOOKUP(B211,'[1]DHG 2024-25'!$B$2:$AY$265,50,FALSE)</f>
        <v>1611.1100000000001</v>
      </c>
      <c r="X211" s="39">
        <f t="shared" si="6"/>
        <v>33.480000000000018</v>
      </c>
      <c r="Z211" s="41">
        <f t="shared" si="7"/>
        <v>18.509999999999991</v>
      </c>
    </row>
    <row r="212" spans="1:26" ht="20.149999999999999" customHeight="1" x14ac:dyDescent="0.4">
      <c r="A212" s="2">
        <v>93</v>
      </c>
      <c r="B212" s="1" t="s">
        <v>484</v>
      </c>
      <c r="C212" s="1" t="s">
        <v>27</v>
      </c>
      <c r="D212" s="24" t="s">
        <v>485</v>
      </c>
      <c r="E212" s="29" t="s">
        <v>454</v>
      </c>
      <c r="F212" s="11">
        <f>VLOOKUP(B212,'[2]DHG 2023-24'!$B$2:$J$265,9,FALSE)</f>
        <v>18</v>
      </c>
      <c r="G212" s="11">
        <f>VLOOKUP(B212,'[2]DHG 2023-24'!$B$2:$K$265,10,FALSE)</f>
        <v>474</v>
      </c>
      <c r="H212" s="11">
        <f>VLOOKUP(B212,'[2]DHG 2023-24'!$B$2:$AV$265,47,FALSE)</f>
        <v>675.19999999999993</v>
      </c>
      <c r="I212" s="11">
        <f>VLOOKUP(B212,'[2]DHG 2023-24'!$B$2:$AW$265,48,FALSE)</f>
        <v>114.59</v>
      </c>
      <c r="J212" s="11">
        <f>VLOOKUP(B212,'[2]DHG 2023-24'!$B$2:$CO$265,49,FALSE)</f>
        <v>11</v>
      </c>
      <c r="K212" s="11">
        <f>VLOOKUP(B212,'[2]DHG 2023-24'!$B$2:$AK$265,36,FALSE)</f>
        <v>0</v>
      </c>
      <c r="L212" s="12">
        <f>VLOOKUP(B212,'[2]DHG 2023-24'!$B$2:$AY$265,50,FALSE)</f>
        <v>800.79</v>
      </c>
      <c r="M212" s="11">
        <f>VLOOKUP(B212,'[2]DHG 2023-24'!$B$2:$CM$265,90,FALSE)</f>
        <v>680.99999999999989</v>
      </c>
      <c r="N212" s="11">
        <f>VLOOKUP(B212,'[2]DHG 2023-24'!$B$2:$CN$265,91,FALSE)</f>
        <v>137.11000000000001</v>
      </c>
      <c r="O212" s="11">
        <f>VLOOKUP(B212,'[2]DHG 2023-24'!$B$2:$CO$265,92,FALSE)</f>
        <v>11</v>
      </c>
      <c r="P212" s="46">
        <f>VLOOKUP(B212,'[2]DHG 2023-24'!$B$2:$CP$265,93,FALSE)</f>
        <v>829.11</v>
      </c>
      <c r="Q212" s="11">
        <f>VLOOKUP(B212,'[1]DHG 2024-25'!$B$2:$J$265,9,FALSE)</f>
        <v>19</v>
      </c>
      <c r="R212" s="11">
        <f>VLOOKUP(B212,'[1]DHG 2024-25'!$B$2:$K$265,10,FALSE)</f>
        <v>492</v>
      </c>
      <c r="S212" s="11">
        <f>VLOOKUP(B212,'[1]DHG 2024-25'!$B$2:$AV$265,47,FALSE)</f>
        <v>721.11</v>
      </c>
      <c r="T212" s="11">
        <f>VLOOKUP(B212,'[1]DHG 2024-25'!$B$2:$AW$265,48,FALSE)</f>
        <v>115.72</v>
      </c>
      <c r="U212" s="11">
        <f>VLOOKUP(B212,'[1]DHG 2024-25'!$B$2:$AX$265,49,FALSE)</f>
        <v>11</v>
      </c>
      <c r="V212" s="11">
        <f>VLOOKUP(B212,'[1]DHG 2024-25'!$B$2:$AL$265,37,FALSE)</f>
        <v>0</v>
      </c>
      <c r="W212" s="50">
        <f>VLOOKUP(B212,'[1]DHG 2024-25'!$B$2:$AY$265,50,FALSE)</f>
        <v>847.83</v>
      </c>
      <c r="X212" s="39">
        <f t="shared" si="6"/>
        <v>47.040000000000077</v>
      </c>
      <c r="Z212" s="41">
        <f t="shared" si="7"/>
        <v>18.720000000000027</v>
      </c>
    </row>
    <row r="213" spans="1:26" ht="20.149999999999999" customHeight="1" x14ac:dyDescent="0.4">
      <c r="A213" s="21">
        <v>94</v>
      </c>
      <c r="B213" s="1" t="s">
        <v>369</v>
      </c>
      <c r="C213" s="1" t="s">
        <v>27</v>
      </c>
      <c r="D213" s="24" t="s">
        <v>370</v>
      </c>
      <c r="E213" s="29" t="s">
        <v>338</v>
      </c>
      <c r="F213" s="11">
        <f>VLOOKUP(B213,'[2]DHG 2023-24'!$B$2:$J$265,9,FALSE)</f>
        <v>11</v>
      </c>
      <c r="G213" s="11">
        <f>VLOOKUP(B213,'[2]DHG 2023-24'!$B$2:$K$265,10,FALSE)</f>
        <v>228</v>
      </c>
      <c r="H213" s="11">
        <f>VLOOKUP(B213,'[2]DHG 2023-24'!$B$2:$AV$265,47,FALSE)</f>
        <v>370.44999999999993</v>
      </c>
      <c r="I213" s="11">
        <f>VLOOKUP(B213,'[2]DHG 2023-24'!$B$2:$AW$265,48,FALSE)</f>
        <v>53.26</v>
      </c>
      <c r="J213" s="11">
        <f>VLOOKUP(B213,'[2]DHG 2023-24'!$B$2:$CO$265,49,FALSE)</f>
        <v>10</v>
      </c>
      <c r="K213" s="11">
        <f>VLOOKUP(B213,'[2]DHG 2023-24'!$B$2:$AK$265,36,FALSE)</f>
        <v>0</v>
      </c>
      <c r="L213" s="12">
        <f>VLOOKUP(B213,'[2]DHG 2023-24'!$B$2:$AY$265,50,FALSE)</f>
        <v>433.70999999999992</v>
      </c>
      <c r="M213" s="11">
        <f>VLOOKUP(B213,'[2]DHG 2023-24'!$B$2:$CM$265,90,FALSE)</f>
        <v>379.99999999999994</v>
      </c>
      <c r="N213" s="11">
        <f>VLOOKUP(B213,'[2]DHG 2023-24'!$B$2:$CN$265,91,FALSE)</f>
        <v>58.71</v>
      </c>
      <c r="O213" s="11">
        <f>VLOOKUP(B213,'[2]DHG 2023-24'!$B$2:$CO$265,92,FALSE)</f>
        <v>10</v>
      </c>
      <c r="P213" s="46">
        <f>VLOOKUP(B213,'[2]DHG 2023-24'!$B$2:$CP$265,93,FALSE)</f>
        <v>448.70999999999992</v>
      </c>
      <c r="Q213" s="11">
        <f>VLOOKUP(B213,'[1]DHG 2024-25'!$B$2:$J$265,9,FALSE)</f>
        <v>11</v>
      </c>
      <c r="R213" s="11">
        <f>VLOOKUP(B213,'[1]DHG 2024-25'!$B$2:$K$265,10,FALSE)</f>
        <v>234</v>
      </c>
      <c r="S213" s="11">
        <f>VLOOKUP(B213,'[1]DHG 2024-25'!$B$2:$AV$265,47,FALSE)</f>
        <v>408.58000000000004</v>
      </c>
      <c r="T213" s="11">
        <f>VLOOKUP(B213,'[1]DHG 2024-25'!$B$2:$AW$265,48,FALSE)</f>
        <v>49.41</v>
      </c>
      <c r="U213" s="11">
        <f>VLOOKUP(B213,'[1]DHG 2024-25'!$B$2:$AX$265,49,FALSE)</f>
        <v>10</v>
      </c>
      <c r="V213" s="11">
        <f>VLOOKUP(B213,'[1]DHG 2024-25'!$B$2:$AL$265,37,FALSE)</f>
        <v>0</v>
      </c>
      <c r="W213" s="50">
        <f>VLOOKUP(B213,'[1]DHG 2024-25'!$B$2:$AY$265,50,FALSE)</f>
        <v>467.99</v>
      </c>
      <c r="X213" s="39">
        <f t="shared" si="6"/>
        <v>34.280000000000086</v>
      </c>
      <c r="Z213" s="41">
        <f t="shared" si="7"/>
        <v>19.280000000000086</v>
      </c>
    </row>
    <row r="214" spans="1:26" ht="20.149999999999999" customHeight="1" x14ac:dyDescent="0.4">
      <c r="A214" s="2">
        <v>93</v>
      </c>
      <c r="B214" s="1" t="s">
        <v>549</v>
      </c>
      <c r="C214" s="1" t="s">
        <v>55</v>
      </c>
      <c r="D214" s="24" t="s">
        <v>550</v>
      </c>
      <c r="E214" s="29" t="s">
        <v>511</v>
      </c>
      <c r="F214" s="11">
        <f>VLOOKUP(B214,'[2]DHG 2023-24'!$B$2:$J$265,9,FALSE)</f>
        <v>43</v>
      </c>
      <c r="G214" s="11">
        <f>VLOOKUP(B214,'[2]DHG 2023-24'!$B$2:$K$265,10,FALSE)</f>
        <v>899</v>
      </c>
      <c r="H214" s="11">
        <f>VLOOKUP(B214,'[2]DHG 2023-24'!$B$2:$AV$265,47,FALSE)</f>
        <v>1634.6200000000001</v>
      </c>
      <c r="I214" s="11">
        <f>VLOOKUP(B214,'[2]DHG 2023-24'!$B$2:$AW$265,48,FALSE)</f>
        <v>274.57</v>
      </c>
      <c r="J214" s="11">
        <f>VLOOKUP(B214,'[2]DHG 2023-24'!$B$2:$CO$265,49,FALSE)</f>
        <v>28</v>
      </c>
      <c r="K214" s="11">
        <f>VLOOKUP(B214,'[2]DHG 2023-24'!$B$2:$AK$265,36,FALSE)</f>
        <v>11</v>
      </c>
      <c r="L214" s="12">
        <f>VLOOKUP(B214,'[2]DHG 2023-24'!$B$2:$AY$265,50,FALSE)</f>
        <v>1937.19</v>
      </c>
      <c r="M214" s="11">
        <f>VLOOKUP(B214,'[2]DHG 2023-24'!$B$2:$CM$265,90,FALSE)</f>
        <v>1634.6200000000001</v>
      </c>
      <c r="N214" s="11">
        <f>VLOOKUP(B214,'[2]DHG 2023-24'!$B$2:$CN$265,91,FALSE)</f>
        <v>290.33</v>
      </c>
      <c r="O214" s="11">
        <f>VLOOKUP(B214,'[2]DHG 2023-24'!$B$2:$CO$265,92,FALSE)</f>
        <v>28</v>
      </c>
      <c r="P214" s="46">
        <f>VLOOKUP(B214,'[2]DHG 2023-24'!$B$2:$CP$265,93,FALSE)</f>
        <v>1952.95</v>
      </c>
      <c r="Q214" s="11">
        <f>VLOOKUP(B214,'[1]DHG 2024-25'!$B$2:$J$265,9,FALSE)</f>
        <v>43</v>
      </c>
      <c r="R214" s="11">
        <f>VLOOKUP(B214,'[1]DHG 2024-25'!$B$2:$K$265,10,FALSE)</f>
        <v>923</v>
      </c>
      <c r="S214" s="11">
        <f>VLOOKUP(B214,'[1]DHG 2024-25'!$B$2:$AV$265,47,FALSE)</f>
        <v>1662.23</v>
      </c>
      <c r="T214" s="11">
        <f>VLOOKUP(B214,'[1]DHG 2024-25'!$B$2:$AW$265,48,FALSE)</f>
        <v>282.36</v>
      </c>
      <c r="U214" s="11">
        <f>VLOOKUP(B214,'[1]DHG 2024-25'!$B$2:$AX$265,49,FALSE)</f>
        <v>28</v>
      </c>
      <c r="V214" s="11">
        <f>VLOOKUP(B214,'[1]DHG 2024-25'!$B$2:$AL$265,37,FALSE)</f>
        <v>11</v>
      </c>
      <c r="W214" s="50">
        <f>VLOOKUP(B214,'[1]DHG 2024-25'!$B$2:$AY$265,50,FALSE)</f>
        <v>1972.5900000000001</v>
      </c>
      <c r="X214" s="39">
        <f t="shared" si="6"/>
        <v>35.400000000000091</v>
      </c>
      <c r="Z214" s="41">
        <f t="shared" si="7"/>
        <v>19.6400000000001</v>
      </c>
    </row>
    <row r="215" spans="1:26" ht="20.149999999999999" customHeight="1" x14ac:dyDescent="0.4">
      <c r="A215" s="2">
        <v>77</v>
      </c>
      <c r="B215" s="1" t="s">
        <v>14</v>
      </c>
      <c r="C215" s="1" t="s">
        <v>15</v>
      </c>
      <c r="D215" s="24" t="s">
        <v>16</v>
      </c>
      <c r="E215" s="29" t="s">
        <v>17</v>
      </c>
      <c r="F215" s="11">
        <f>VLOOKUP(B215,'[2]DHG 2023-24'!$B$2:$J$265,9,FALSE)</f>
        <v>0</v>
      </c>
      <c r="G215" s="11">
        <f>VLOOKUP(B215,'[2]DHG 2023-24'!$B$2:$K$265,10,FALSE)</f>
        <v>0</v>
      </c>
      <c r="H215" s="11">
        <f>VLOOKUP(B215,'[2]DHG 2023-24'!$B$2:$AV$265,47,FALSE)</f>
        <v>198</v>
      </c>
      <c r="I215" s="11">
        <f>VLOOKUP(B215,'[2]DHG 2023-24'!$B$2:$AW$265,48,FALSE)</f>
        <v>42</v>
      </c>
      <c r="J215" s="11">
        <f>VLOOKUP(B215,'[2]DHG 2023-24'!$B$2:$CO$265,49,FALSE)</f>
        <v>0</v>
      </c>
      <c r="K215" s="11">
        <f>VLOOKUP(B215,'[2]DHG 2023-24'!$B$2:$AK$265,36,FALSE)</f>
        <v>0</v>
      </c>
      <c r="L215" s="12">
        <f>VLOOKUP(B215,'[2]DHG 2023-24'!$B$2:$AY$265,50,FALSE)</f>
        <v>240</v>
      </c>
      <c r="M215" s="11">
        <f>VLOOKUP(B215,'[2]DHG 2023-24'!$B$2:$CM$265,90,FALSE)</f>
        <v>180</v>
      </c>
      <c r="N215" s="11">
        <f>VLOOKUP(B215,'[2]DHG 2023-24'!$B$2:$CN$265,91,FALSE)</f>
        <v>40</v>
      </c>
      <c r="O215" s="11">
        <f>VLOOKUP(B215,'[2]DHG 2023-24'!$B$2:$CO$265,92,FALSE)</f>
        <v>0</v>
      </c>
      <c r="P215" s="46">
        <f>VLOOKUP(B215,'[2]DHG 2023-24'!$B$2:$CP$265,93,FALSE)</f>
        <v>220</v>
      </c>
      <c r="Q215" s="11">
        <f>VLOOKUP(B215,'[1]DHG 2024-25'!$B$2:$J$265,9,FALSE)</f>
        <v>0</v>
      </c>
      <c r="R215" s="11">
        <f>VLOOKUP(B215,'[1]DHG 2024-25'!$B$2:$K$265,10,FALSE)</f>
        <v>0</v>
      </c>
      <c r="S215" s="11">
        <f>VLOOKUP(B215,'[1]DHG 2024-25'!$B$2:$AV$265,47,FALSE)</f>
        <v>198</v>
      </c>
      <c r="T215" s="11">
        <f>VLOOKUP(B215,'[1]DHG 2024-25'!$B$2:$AW$265,48,FALSE)</f>
        <v>42</v>
      </c>
      <c r="U215" s="11">
        <f>VLOOKUP(B215,'[1]DHG 2024-25'!$B$2:$AX$265,49,FALSE)</f>
        <v>0</v>
      </c>
      <c r="V215" s="11">
        <f>VLOOKUP(B215,'[1]DHG 2024-25'!$B$2:$AL$265,37,FALSE)</f>
        <v>0</v>
      </c>
      <c r="W215" s="50">
        <f>VLOOKUP(B215,'[1]DHG 2024-25'!$B$2:$AY$265,50,FALSE)</f>
        <v>240</v>
      </c>
      <c r="X215" s="39">
        <f t="shared" si="6"/>
        <v>0</v>
      </c>
      <c r="Z215" s="41">
        <f t="shared" si="7"/>
        <v>20</v>
      </c>
    </row>
    <row r="216" spans="1:26" ht="20.149999999999999" customHeight="1" x14ac:dyDescent="0.4">
      <c r="A216" s="21">
        <v>94</v>
      </c>
      <c r="B216" s="1" t="s">
        <v>277</v>
      </c>
      <c r="C216" s="1" t="s">
        <v>27</v>
      </c>
      <c r="D216" s="24" t="s">
        <v>278</v>
      </c>
      <c r="E216" s="29" t="s">
        <v>235</v>
      </c>
      <c r="F216" s="11">
        <f>VLOOKUP(B216,'[2]DHG 2023-24'!$B$2:$J$265,9,FALSE)</f>
        <v>17</v>
      </c>
      <c r="G216" s="11">
        <f>VLOOKUP(B216,'[2]DHG 2023-24'!$B$2:$K$265,10,FALSE)</f>
        <v>399</v>
      </c>
      <c r="H216" s="11">
        <f>VLOOKUP(B216,'[2]DHG 2023-24'!$B$2:$AV$265,47,FALSE)</f>
        <v>656.82</v>
      </c>
      <c r="I216" s="11">
        <f>VLOOKUP(B216,'[2]DHG 2023-24'!$B$2:$AW$265,48,FALSE)</f>
        <v>111.36</v>
      </c>
      <c r="J216" s="11">
        <f>VLOOKUP(B216,'[2]DHG 2023-24'!$B$2:$CO$265,49,FALSE)</f>
        <v>8</v>
      </c>
      <c r="K216" s="11">
        <f>VLOOKUP(B216,'[2]DHG 2023-24'!$B$2:$AK$265,36,FALSE)</f>
        <v>0</v>
      </c>
      <c r="L216" s="12">
        <f>VLOOKUP(B216,'[2]DHG 2023-24'!$B$2:$AY$265,50,FALSE)</f>
        <v>776.18000000000006</v>
      </c>
      <c r="M216" s="11">
        <f>VLOOKUP(B216,'[2]DHG 2023-24'!$B$2:$CM$265,90,FALSE)</f>
        <v>665.5</v>
      </c>
      <c r="N216" s="11">
        <f>VLOOKUP(B216,'[2]DHG 2023-24'!$B$2:$CN$265,91,FALSE)</f>
        <v>114.16</v>
      </c>
      <c r="O216" s="11">
        <f>VLOOKUP(B216,'[2]DHG 2023-24'!$B$2:$CO$265,92,FALSE)</f>
        <v>8</v>
      </c>
      <c r="P216" s="46">
        <f>VLOOKUP(B216,'[2]DHG 2023-24'!$B$2:$CP$265,93,FALSE)</f>
        <v>787.66000000000008</v>
      </c>
      <c r="Q216" s="11">
        <f>VLOOKUP(B216,'[1]DHG 2024-25'!$B$2:$J$265,9,FALSE)</f>
        <v>17</v>
      </c>
      <c r="R216" s="11">
        <f>VLOOKUP(B216,'[1]DHG 2024-25'!$B$2:$K$265,10,FALSE)</f>
        <v>405</v>
      </c>
      <c r="S216" s="11">
        <f>VLOOKUP(B216,'[1]DHG 2024-25'!$B$2:$AV$265,47,FALSE)</f>
        <v>693.19</v>
      </c>
      <c r="T216" s="11">
        <f>VLOOKUP(B216,'[1]DHG 2024-25'!$B$2:$AW$265,48,FALSE)</f>
        <v>107.02</v>
      </c>
      <c r="U216" s="11">
        <f>VLOOKUP(B216,'[1]DHG 2024-25'!$B$2:$AX$265,49,FALSE)</f>
        <v>8</v>
      </c>
      <c r="V216" s="11">
        <f>VLOOKUP(B216,'[1]DHG 2024-25'!$B$2:$AL$265,37,FALSE)</f>
        <v>0</v>
      </c>
      <c r="W216" s="50">
        <f>VLOOKUP(B216,'[1]DHG 2024-25'!$B$2:$AY$265,50,FALSE)</f>
        <v>808.21</v>
      </c>
      <c r="X216" s="39">
        <f t="shared" si="6"/>
        <v>32.029999999999973</v>
      </c>
      <c r="Z216" s="41">
        <f t="shared" si="7"/>
        <v>20.549999999999955</v>
      </c>
    </row>
    <row r="217" spans="1:26" ht="20.149999999999999" customHeight="1" x14ac:dyDescent="0.4">
      <c r="A217" s="2">
        <v>93</v>
      </c>
      <c r="B217" s="1" t="s">
        <v>465</v>
      </c>
      <c r="C217" s="1" t="s">
        <v>49</v>
      </c>
      <c r="D217" s="24" t="s">
        <v>466</v>
      </c>
      <c r="E217" s="29" t="s">
        <v>446</v>
      </c>
      <c r="F217" s="11">
        <f>VLOOKUP(B217,'[2]DHG 2023-24'!$B$2:$J$265,9,FALSE)</f>
        <v>32</v>
      </c>
      <c r="G217" s="11">
        <f>VLOOKUP(B217,'[2]DHG 2023-24'!$B$2:$K$265,10,FALSE)</f>
        <v>1000</v>
      </c>
      <c r="H217" s="11">
        <f>VLOOKUP(B217,'[2]DHG 2023-24'!$B$2:$AV$265,47,FALSE)</f>
        <v>1235.7399999999998</v>
      </c>
      <c r="I217" s="11">
        <f>VLOOKUP(B217,'[2]DHG 2023-24'!$B$2:$AW$265,48,FALSE)</f>
        <v>153.36000000000001</v>
      </c>
      <c r="J217" s="11">
        <f>VLOOKUP(B217,'[2]DHG 2023-24'!$B$2:$CO$265,49,FALSE)</f>
        <v>13</v>
      </c>
      <c r="K217" s="11">
        <f>VLOOKUP(B217,'[2]DHG 2023-24'!$B$2:$AK$265,36,FALSE)</f>
        <v>0</v>
      </c>
      <c r="L217" s="12">
        <f>VLOOKUP(B217,'[2]DHG 2023-24'!$B$2:$AY$265,50,FALSE)</f>
        <v>1402.1</v>
      </c>
      <c r="M217" s="11">
        <f>VLOOKUP(B217,'[2]DHG 2023-24'!$B$2:$CM$265,90,FALSE)</f>
        <v>1247.9999999999998</v>
      </c>
      <c r="N217" s="11">
        <f>VLOOKUP(B217,'[2]DHG 2023-24'!$B$2:$CN$265,91,FALSE)</f>
        <v>141.10000000000002</v>
      </c>
      <c r="O217" s="11">
        <f>VLOOKUP(B217,'[2]DHG 2023-24'!$B$2:$CO$265,92,FALSE)</f>
        <v>13</v>
      </c>
      <c r="P217" s="46">
        <f>VLOOKUP(B217,'[2]DHG 2023-24'!$B$2:$CP$265,93,FALSE)</f>
        <v>1402.1</v>
      </c>
      <c r="Q217" s="11">
        <f>VLOOKUP(B217,'[1]DHG 2024-25'!$B$2:$J$265,9,FALSE)</f>
        <v>33</v>
      </c>
      <c r="R217" s="11">
        <f>VLOOKUP(B217,'[1]DHG 2024-25'!$B$2:$K$265,10,FALSE)</f>
        <v>1026</v>
      </c>
      <c r="S217" s="11">
        <f>VLOOKUP(B217,'[1]DHG 2024-25'!$B$2:$AV$265,47,FALSE)</f>
        <v>1247.75</v>
      </c>
      <c r="T217" s="11">
        <f>VLOOKUP(B217,'[1]DHG 2024-25'!$B$2:$AW$265,48,FALSE)</f>
        <v>162.68</v>
      </c>
      <c r="U217" s="11">
        <f>VLOOKUP(B217,'[1]DHG 2024-25'!$B$2:$AX$265,49,FALSE)</f>
        <v>13</v>
      </c>
      <c r="V217" s="11">
        <f>VLOOKUP(B217,'[1]DHG 2024-25'!$B$2:$AL$265,37,FALSE)</f>
        <v>0</v>
      </c>
      <c r="W217" s="50">
        <f>VLOOKUP(B217,'[1]DHG 2024-25'!$B$2:$AY$265,50,FALSE)</f>
        <v>1423.43</v>
      </c>
      <c r="X217" s="39">
        <f t="shared" si="6"/>
        <v>21.330000000000155</v>
      </c>
      <c r="Z217" s="41">
        <f t="shared" si="7"/>
        <v>21.330000000000155</v>
      </c>
    </row>
    <row r="218" spans="1:26" ht="20.149999999999999" customHeight="1" x14ac:dyDescent="0.4">
      <c r="A218" s="2">
        <v>77</v>
      </c>
      <c r="B218" s="1" t="s">
        <v>224</v>
      </c>
      <c r="C218" s="1" t="s">
        <v>27</v>
      </c>
      <c r="D218" s="24" t="s">
        <v>225</v>
      </c>
      <c r="E218" s="29" t="s">
        <v>223</v>
      </c>
      <c r="F218" s="11">
        <f>VLOOKUP(B218,'[2]DHG 2023-24'!$B$2:$J$265,9,FALSE)</f>
        <v>20</v>
      </c>
      <c r="G218" s="11">
        <f>VLOOKUP(B218,'[2]DHG 2023-24'!$B$2:$K$265,10,FALSE)</f>
        <v>468</v>
      </c>
      <c r="H218" s="11">
        <f>VLOOKUP(B218,'[2]DHG 2023-24'!$B$2:$AV$265,47,FALSE)</f>
        <v>755.3599999999999</v>
      </c>
      <c r="I218" s="11">
        <f>VLOOKUP(B218,'[2]DHG 2023-24'!$B$2:$AW$265,48,FALSE)</f>
        <v>119.74</v>
      </c>
      <c r="J218" s="11">
        <f>VLOOKUP(B218,'[2]DHG 2023-24'!$B$2:$CO$265,49,FALSE)</f>
        <v>18</v>
      </c>
      <c r="K218" s="11">
        <f>VLOOKUP(B218,'[2]DHG 2023-24'!$B$2:$AK$265,36,FALSE)</f>
        <v>0</v>
      </c>
      <c r="L218" s="12">
        <f>VLOOKUP(B218,'[2]DHG 2023-24'!$B$2:$AY$265,50,FALSE)</f>
        <v>893.09999999999991</v>
      </c>
      <c r="M218" s="11">
        <f>VLOOKUP(B218,'[2]DHG 2023-24'!$B$2:$CM$265,90,FALSE)</f>
        <v>754.39999999999986</v>
      </c>
      <c r="N218" s="11">
        <f>VLOOKUP(B218,'[2]DHG 2023-24'!$B$2:$CN$265,91,FALSE)</f>
        <v>133.69999999999999</v>
      </c>
      <c r="O218" s="11">
        <f>VLOOKUP(B218,'[2]DHG 2023-24'!$B$2:$CO$265,92,FALSE)</f>
        <v>20</v>
      </c>
      <c r="P218" s="46">
        <f>VLOOKUP(B218,'[2]DHG 2023-24'!$B$2:$CP$265,93,FALSE)</f>
        <v>908.09999999999991</v>
      </c>
      <c r="Q218" s="11">
        <f>VLOOKUP(B218,'[1]DHG 2024-25'!$B$2:$J$265,9,FALSE)</f>
        <v>20</v>
      </c>
      <c r="R218" s="11">
        <f>VLOOKUP(B218,'[1]DHG 2024-25'!$B$2:$K$265,10,FALSE)</f>
        <v>486</v>
      </c>
      <c r="S218" s="11">
        <f>VLOOKUP(B218,'[1]DHG 2024-25'!$B$2:$AV$265,47,FALSE)</f>
        <v>806.42</v>
      </c>
      <c r="T218" s="11">
        <f>VLOOKUP(B218,'[1]DHG 2024-25'!$B$2:$AW$265,48,FALSE)</f>
        <v>105.58</v>
      </c>
      <c r="U218" s="11">
        <f>VLOOKUP(B218,'[1]DHG 2024-25'!$B$2:$AX$265,49,FALSE)</f>
        <v>18</v>
      </c>
      <c r="V218" s="11">
        <f>VLOOKUP(B218,'[1]DHG 2024-25'!$B$2:$AL$265,37,FALSE)</f>
        <v>0</v>
      </c>
      <c r="W218" s="50">
        <f>VLOOKUP(B218,'[1]DHG 2024-25'!$B$2:$AY$265,50,FALSE)</f>
        <v>930</v>
      </c>
      <c r="X218" s="39">
        <f t="shared" si="6"/>
        <v>36.900000000000091</v>
      </c>
      <c r="Z218" s="41">
        <f t="shared" si="7"/>
        <v>21.900000000000091</v>
      </c>
    </row>
    <row r="219" spans="1:26" ht="20.149999999999999" customHeight="1" x14ac:dyDescent="0.4">
      <c r="A219" s="21">
        <v>94</v>
      </c>
      <c r="B219" s="1" t="s">
        <v>289</v>
      </c>
      <c r="C219" s="1" t="s">
        <v>55</v>
      </c>
      <c r="D219" s="24" t="s">
        <v>290</v>
      </c>
      <c r="E219" s="29" t="s">
        <v>243</v>
      </c>
      <c r="F219" s="11">
        <f>VLOOKUP(B219,'[2]DHG 2023-24'!$B$2:$J$265,9,FALSE)</f>
        <v>26</v>
      </c>
      <c r="G219" s="11">
        <f>VLOOKUP(B219,'[2]DHG 2023-24'!$B$2:$K$265,10,FALSE)</f>
        <v>632</v>
      </c>
      <c r="H219" s="11">
        <f>VLOOKUP(B219,'[2]DHG 2023-24'!$B$2:$AV$265,47,FALSE)</f>
        <v>1029.1899999999998</v>
      </c>
      <c r="I219" s="11">
        <f>VLOOKUP(B219,'[2]DHG 2023-24'!$B$2:$AW$265,48,FALSE)</f>
        <v>156.9</v>
      </c>
      <c r="J219" s="11">
        <f>VLOOKUP(B219,'[2]DHG 2023-24'!$B$2:$CO$265,49,FALSE)</f>
        <v>13</v>
      </c>
      <c r="K219" s="11">
        <f>VLOOKUP(B219,'[2]DHG 2023-24'!$B$2:$AK$265,36,FALSE)</f>
        <v>15</v>
      </c>
      <c r="L219" s="12">
        <f>VLOOKUP(B219,'[2]DHG 2023-24'!$B$2:$AY$265,50,FALSE)</f>
        <v>1199.0899999999999</v>
      </c>
      <c r="M219" s="11">
        <f>VLOOKUP(B219,'[2]DHG 2023-24'!$B$2:$CM$265,90,FALSE)</f>
        <v>1009.9999999999998</v>
      </c>
      <c r="N219" s="11">
        <f>VLOOKUP(B219,'[2]DHG 2023-24'!$B$2:$CN$265,91,FALSE)</f>
        <v>189.59</v>
      </c>
      <c r="O219" s="11">
        <f>VLOOKUP(B219,'[2]DHG 2023-24'!$B$2:$CO$265,92,FALSE)</f>
        <v>13</v>
      </c>
      <c r="P219" s="46">
        <f>VLOOKUP(B219,'[2]DHG 2023-24'!$B$2:$CP$265,93,FALSE)</f>
        <v>1212.5899999999999</v>
      </c>
      <c r="Q219" s="11">
        <f>VLOOKUP(B219,'[1]DHG 2024-25'!$B$2:$J$265,9,FALSE)</f>
        <v>26</v>
      </c>
      <c r="R219" s="11">
        <f>VLOOKUP(B219,'[1]DHG 2024-25'!$B$2:$K$265,10,FALSE)</f>
        <v>650</v>
      </c>
      <c r="S219" s="11">
        <f>VLOOKUP(B219,'[1]DHG 2024-25'!$B$2:$AV$265,47,FALSE)</f>
        <v>1071.76</v>
      </c>
      <c r="T219" s="11">
        <f>VLOOKUP(B219,'[1]DHG 2024-25'!$B$2:$AW$265,48,FALSE)</f>
        <v>150.02000000000001</v>
      </c>
      <c r="U219" s="11">
        <f>VLOOKUP(B219,'[1]DHG 2024-25'!$B$2:$AX$265,49,FALSE)</f>
        <v>13</v>
      </c>
      <c r="V219" s="11">
        <f>VLOOKUP(B219,'[1]DHG 2024-25'!$B$2:$AL$265,37,FALSE)</f>
        <v>15</v>
      </c>
      <c r="W219" s="50">
        <f>VLOOKUP(B219,'[1]DHG 2024-25'!$B$2:$AY$265,50,FALSE)</f>
        <v>1234.78</v>
      </c>
      <c r="X219" s="39">
        <f t="shared" si="6"/>
        <v>35.690000000000055</v>
      </c>
      <c r="Z219" s="41">
        <f t="shared" si="7"/>
        <v>22.190000000000055</v>
      </c>
    </row>
    <row r="220" spans="1:26" ht="20.149999999999999" customHeight="1" x14ac:dyDescent="0.4">
      <c r="A220" s="2">
        <v>77</v>
      </c>
      <c r="B220" s="1" t="s">
        <v>102</v>
      </c>
      <c r="C220" s="1" t="s">
        <v>81</v>
      </c>
      <c r="D220" s="24" t="s">
        <v>103</v>
      </c>
      <c r="E220" s="29" t="s">
        <v>88</v>
      </c>
      <c r="F220" s="11">
        <f>VLOOKUP(B220,'[2]DHG 2023-24'!$B$2:$J$265,9,FALSE)</f>
        <v>31</v>
      </c>
      <c r="G220" s="11">
        <f>VLOOKUP(B220,'[2]DHG 2023-24'!$B$2:$K$265,10,FALSE)</f>
        <v>668</v>
      </c>
      <c r="H220" s="11">
        <f>VLOOKUP(B220,'[2]DHG 2023-24'!$B$2:$AV$265,47,FALSE)</f>
        <v>1119.49</v>
      </c>
      <c r="I220" s="11">
        <f>VLOOKUP(B220,'[2]DHG 2023-24'!$B$2:$AW$265,48,FALSE)</f>
        <v>254.1</v>
      </c>
      <c r="J220" s="11">
        <f>VLOOKUP(B220,'[2]DHG 2023-24'!$B$2:$CO$265,49,FALSE)</f>
        <v>23</v>
      </c>
      <c r="K220" s="11">
        <f>VLOOKUP(B220,'[2]DHG 2023-24'!$B$2:$AK$265,36,FALSE)</f>
        <v>31</v>
      </c>
      <c r="L220" s="12">
        <f>VLOOKUP(B220,'[2]DHG 2023-24'!$B$2:$AY$265,50,FALSE)</f>
        <v>1396.59</v>
      </c>
      <c r="M220" s="11">
        <f>VLOOKUP(B220,'[2]DHG 2023-24'!$B$2:$CM$265,90,FALSE)</f>
        <v>1155</v>
      </c>
      <c r="N220" s="11">
        <f>VLOOKUP(B220,'[2]DHG 2023-24'!$B$2:$CN$265,91,FALSE)</f>
        <v>239.58999999999997</v>
      </c>
      <c r="O220" s="11">
        <f>VLOOKUP(B220,'[2]DHG 2023-24'!$B$2:$CO$265,92,FALSE)</f>
        <v>23</v>
      </c>
      <c r="P220" s="46">
        <f>VLOOKUP(B220,'[2]DHG 2023-24'!$B$2:$CP$265,93,FALSE)</f>
        <v>1417.59</v>
      </c>
      <c r="Q220" s="11">
        <f>VLOOKUP(B220,'[1]DHG 2024-25'!$B$2:$J$265,9,FALSE)</f>
        <v>31</v>
      </c>
      <c r="R220" s="11">
        <f>VLOOKUP(B220,'[1]DHG 2024-25'!$B$2:$K$265,10,FALSE)</f>
        <v>664</v>
      </c>
      <c r="S220" s="11">
        <f>VLOOKUP(B220,'[1]DHG 2024-25'!$B$2:$AV$265,47,FALSE)</f>
        <v>1162.3699999999999</v>
      </c>
      <c r="T220" s="11">
        <f>VLOOKUP(B220,'[1]DHG 2024-25'!$B$2:$AW$265,48,FALSE)</f>
        <v>254.52</v>
      </c>
      <c r="U220" s="11">
        <f>VLOOKUP(B220,'[1]DHG 2024-25'!$B$2:$AX$265,49,FALSE)</f>
        <v>23</v>
      </c>
      <c r="V220" s="11">
        <f>VLOOKUP(B220,'[1]DHG 2024-25'!$B$2:$AL$265,37,FALSE)</f>
        <v>31</v>
      </c>
      <c r="W220" s="50">
        <f>VLOOKUP(B220,'[1]DHG 2024-25'!$B$2:$AY$265,50,FALSE)</f>
        <v>1439.8899999999999</v>
      </c>
      <c r="X220" s="39">
        <f t="shared" si="6"/>
        <v>43.299999999999955</v>
      </c>
      <c r="Z220" s="41">
        <f t="shared" si="7"/>
        <v>22.299999999999955</v>
      </c>
    </row>
    <row r="221" spans="1:26" ht="20.149999999999999" customHeight="1" x14ac:dyDescent="0.4">
      <c r="A221" s="2">
        <v>93</v>
      </c>
      <c r="B221" s="1" t="s">
        <v>425</v>
      </c>
      <c r="C221" s="1" t="s">
        <v>81</v>
      </c>
      <c r="D221" s="24" t="s">
        <v>426</v>
      </c>
      <c r="E221" s="29" t="s">
        <v>418</v>
      </c>
      <c r="F221" s="11">
        <f>VLOOKUP(B221,'[2]DHG 2023-24'!$B$2:$J$265,9,FALSE)</f>
        <v>43</v>
      </c>
      <c r="G221" s="11">
        <f>VLOOKUP(B221,'[2]DHG 2023-24'!$B$2:$K$265,10,FALSE)</f>
        <v>964</v>
      </c>
      <c r="H221" s="11">
        <f>VLOOKUP(B221,'[2]DHG 2023-24'!$B$2:$AV$265,47,FALSE)</f>
        <v>1555.08</v>
      </c>
      <c r="I221" s="11">
        <f>VLOOKUP(B221,'[2]DHG 2023-24'!$B$2:$AW$265,48,FALSE)</f>
        <v>294.61</v>
      </c>
      <c r="J221" s="11">
        <f>VLOOKUP(B221,'[2]DHG 2023-24'!$B$2:$CO$265,49,FALSE)</f>
        <v>23</v>
      </c>
      <c r="K221" s="11">
        <f>VLOOKUP(B221,'[2]DHG 2023-24'!$B$2:$AK$265,36,FALSE)</f>
        <v>19</v>
      </c>
      <c r="L221" s="12">
        <f>VLOOKUP(B221,'[2]DHG 2023-24'!$B$2:$AY$265,50,FALSE)</f>
        <v>1872.69</v>
      </c>
      <c r="M221" s="11">
        <f>VLOOKUP(B221,'[2]DHG 2023-24'!$B$2:$CM$265,90,FALSE)</f>
        <v>1544.3999999999999</v>
      </c>
      <c r="N221" s="11">
        <f>VLOOKUP(B221,'[2]DHG 2023-24'!$B$2:$CN$265,91,FALSE)</f>
        <v>353.86</v>
      </c>
      <c r="O221" s="11">
        <f>VLOOKUP(B221,'[2]DHG 2023-24'!$B$2:$CO$265,92,FALSE)</f>
        <v>23</v>
      </c>
      <c r="P221" s="46">
        <f>VLOOKUP(B221,'[2]DHG 2023-24'!$B$2:$CP$265,93,FALSE)</f>
        <v>1921.26</v>
      </c>
      <c r="Q221" s="11">
        <f>VLOOKUP(B221,'[1]DHG 2024-25'!$B$2:$J$265,9,FALSE)</f>
        <v>43</v>
      </c>
      <c r="R221" s="11">
        <f>VLOOKUP(B221,'[1]DHG 2024-25'!$B$2:$K$265,10,FALSE)</f>
        <v>975</v>
      </c>
      <c r="S221" s="11">
        <f>VLOOKUP(B221,'[1]DHG 2024-25'!$B$2:$AV$265,47,FALSE)</f>
        <v>1641.0700000000002</v>
      </c>
      <c r="T221" s="11">
        <f>VLOOKUP(B221,'[1]DHG 2024-25'!$B$2:$AW$265,48,FALSE)</f>
        <v>279.86</v>
      </c>
      <c r="U221" s="11">
        <f>VLOOKUP(B221,'[1]DHG 2024-25'!$B$2:$AX$265,49,FALSE)</f>
        <v>23</v>
      </c>
      <c r="V221" s="11">
        <f>VLOOKUP(B221,'[1]DHG 2024-25'!$B$2:$AL$265,37,FALSE)</f>
        <v>19</v>
      </c>
      <c r="W221" s="50">
        <f>VLOOKUP(B221,'[1]DHG 2024-25'!$B$2:$AY$265,50,FALSE)</f>
        <v>1943.9300000000003</v>
      </c>
      <c r="X221" s="39">
        <f t="shared" si="6"/>
        <v>71.240000000000236</v>
      </c>
      <c r="Z221" s="41">
        <f t="shared" si="7"/>
        <v>22.6700000000003</v>
      </c>
    </row>
    <row r="222" spans="1:26" ht="20.149999999999999" customHeight="1" x14ac:dyDescent="0.4">
      <c r="A222" s="2">
        <v>93</v>
      </c>
      <c r="B222" s="1" t="s">
        <v>500</v>
      </c>
      <c r="C222" s="1" t="s">
        <v>27</v>
      </c>
      <c r="D222" s="24" t="s">
        <v>501</v>
      </c>
      <c r="E222" s="29" t="s">
        <v>409</v>
      </c>
      <c r="F222" s="11">
        <f>VLOOKUP(B222,'[2]DHG 2023-24'!$B$2:$J$265,9,FALSE)</f>
        <v>18</v>
      </c>
      <c r="G222" s="11">
        <f>VLOOKUP(B222,'[2]DHG 2023-24'!$B$2:$K$265,10,FALSE)</f>
        <v>432</v>
      </c>
      <c r="H222" s="11">
        <f>VLOOKUP(B222,'[2]DHG 2023-24'!$B$2:$AV$265,47,FALSE)</f>
        <v>651.87000000000012</v>
      </c>
      <c r="I222" s="11">
        <f>VLOOKUP(B222,'[2]DHG 2023-24'!$B$2:$AW$265,48,FALSE)</f>
        <v>148.57</v>
      </c>
      <c r="J222" s="11">
        <f>VLOOKUP(B222,'[2]DHG 2023-24'!$B$2:$CO$265,49,FALSE)</f>
        <v>11</v>
      </c>
      <c r="K222" s="11">
        <f>VLOOKUP(B222,'[2]DHG 2023-24'!$B$2:$AK$265,36,FALSE)</f>
        <v>15</v>
      </c>
      <c r="L222" s="12">
        <f>VLOOKUP(B222,'[2]DHG 2023-24'!$B$2:$AY$265,50,FALSE)</f>
        <v>811.44</v>
      </c>
      <c r="M222" s="11">
        <f>VLOOKUP(B222,'[2]DHG 2023-24'!$B$2:$CM$265,90,FALSE)</f>
        <v>654.00000000000011</v>
      </c>
      <c r="N222" s="11">
        <f>VLOOKUP(B222,'[2]DHG 2023-24'!$B$2:$CN$265,91,FALSE)</f>
        <v>154.44</v>
      </c>
      <c r="O222" s="11">
        <f>VLOOKUP(B222,'[2]DHG 2023-24'!$B$2:$CO$265,92,FALSE)</f>
        <v>11</v>
      </c>
      <c r="P222" s="46">
        <f>VLOOKUP(B222,'[2]DHG 2023-24'!$B$2:$CP$265,93,FALSE)</f>
        <v>819.44</v>
      </c>
      <c r="Q222" s="11">
        <f>VLOOKUP(B222,'[1]DHG 2024-25'!$B$2:$J$265,9,FALSE)</f>
        <v>19</v>
      </c>
      <c r="R222" s="11">
        <f>VLOOKUP(B222,'[1]DHG 2024-25'!$B$2:$K$265,10,FALSE)</f>
        <v>459</v>
      </c>
      <c r="S222" s="11">
        <f>VLOOKUP(B222,'[1]DHG 2024-25'!$B$2:$AV$265,47,FALSE)</f>
        <v>677.49999999999989</v>
      </c>
      <c r="T222" s="11">
        <f>VLOOKUP(B222,'[1]DHG 2024-25'!$B$2:$AW$265,48,FALSE)</f>
        <v>154.96</v>
      </c>
      <c r="U222" s="11">
        <f>VLOOKUP(B222,'[1]DHG 2024-25'!$B$2:$AX$265,49,FALSE)</f>
        <v>11</v>
      </c>
      <c r="V222" s="11">
        <f>VLOOKUP(B222,'[1]DHG 2024-25'!$B$2:$AL$265,37,FALSE)</f>
        <v>15</v>
      </c>
      <c r="W222" s="50">
        <f>VLOOKUP(B222,'[1]DHG 2024-25'!$B$2:$AY$265,50,FALSE)</f>
        <v>843.45999999999992</v>
      </c>
      <c r="X222" s="39">
        <f t="shared" si="6"/>
        <v>32.019999999999868</v>
      </c>
      <c r="Z222" s="41">
        <f t="shared" si="7"/>
        <v>24.019999999999868</v>
      </c>
    </row>
    <row r="223" spans="1:26" ht="20.149999999999999" customHeight="1" x14ac:dyDescent="0.4">
      <c r="A223" s="2">
        <v>93</v>
      </c>
      <c r="B223" s="1" t="s">
        <v>462</v>
      </c>
      <c r="C223" s="1" t="s">
        <v>23</v>
      </c>
      <c r="D223" s="24" t="s">
        <v>40</v>
      </c>
      <c r="E223" s="29" t="s">
        <v>438</v>
      </c>
      <c r="F223" s="11">
        <f>VLOOKUP(B223,'[2]DHG 2023-24'!$B$2:$J$265,9,FALSE)</f>
        <v>26</v>
      </c>
      <c r="G223" s="11">
        <f>VLOOKUP(B223,'[2]DHG 2023-24'!$B$2:$K$265,10,FALSE)</f>
        <v>844</v>
      </c>
      <c r="H223" s="11">
        <f>VLOOKUP(B223,'[2]DHG 2023-24'!$B$2:$AV$265,47,FALSE)</f>
        <v>941.89</v>
      </c>
      <c r="I223" s="11">
        <f>VLOOKUP(B223,'[2]DHG 2023-24'!$B$2:$AW$265,48,FALSE)</f>
        <v>128.12</v>
      </c>
      <c r="J223" s="11">
        <f>VLOOKUP(B223,'[2]DHG 2023-24'!$B$2:$CO$265,49,FALSE)</f>
        <v>13</v>
      </c>
      <c r="K223" s="11">
        <f>VLOOKUP(B223,'[2]DHG 2023-24'!$B$2:$AK$265,36,FALSE)</f>
        <v>5</v>
      </c>
      <c r="L223" s="12">
        <f>VLOOKUP(B223,'[2]DHG 2023-24'!$B$2:$AY$265,50,FALSE)</f>
        <v>1083.01</v>
      </c>
      <c r="M223" s="11">
        <f>VLOOKUP(B223,'[2]DHG 2023-24'!$B$2:$CM$265,90,FALSE)</f>
        <v>927.9</v>
      </c>
      <c r="N223" s="11">
        <f>VLOOKUP(B223,'[2]DHG 2023-24'!$B$2:$CN$265,91,FALSE)</f>
        <v>144.11000000000001</v>
      </c>
      <c r="O223" s="11">
        <f>VLOOKUP(B223,'[2]DHG 2023-24'!$B$2:$CO$265,92,FALSE)</f>
        <v>21</v>
      </c>
      <c r="P223" s="46">
        <f>VLOOKUP(B223,'[2]DHG 2023-24'!$B$2:$CP$265,93,FALSE)</f>
        <v>1093.01</v>
      </c>
      <c r="Q223" s="11">
        <f>VLOOKUP(B223,'[1]DHG 2024-25'!$B$2:$J$265,9,FALSE)</f>
        <v>27</v>
      </c>
      <c r="R223" s="11">
        <f>VLOOKUP(B223,'[1]DHG 2024-25'!$B$2:$K$265,10,FALSE)</f>
        <v>869</v>
      </c>
      <c r="S223" s="11">
        <f>VLOOKUP(B223,'[1]DHG 2024-25'!$B$2:$AV$265,47,FALSE)</f>
        <v>967.75000000000011</v>
      </c>
      <c r="T223" s="11">
        <f>VLOOKUP(B223,'[1]DHG 2024-25'!$B$2:$AW$265,48,FALSE)</f>
        <v>137.63</v>
      </c>
      <c r="U223" s="11">
        <f>VLOOKUP(B223,'[1]DHG 2024-25'!$B$2:$AX$265,49,FALSE)</f>
        <v>13</v>
      </c>
      <c r="V223" s="11">
        <f>VLOOKUP(B223,'[1]DHG 2024-25'!$B$2:$AL$265,37,FALSE)</f>
        <v>5</v>
      </c>
      <c r="W223" s="50">
        <f>VLOOKUP(B223,'[1]DHG 2024-25'!$B$2:$AY$265,50,FALSE)</f>
        <v>1118.3800000000001</v>
      </c>
      <c r="X223" s="39">
        <f t="shared" si="6"/>
        <v>35.370000000000118</v>
      </c>
      <c r="Z223" s="41">
        <f t="shared" si="7"/>
        <v>25.370000000000118</v>
      </c>
    </row>
    <row r="224" spans="1:26" ht="20.149999999999999" customHeight="1" x14ac:dyDescent="0.4">
      <c r="A224" s="21">
        <v>94</v>
      </c>
      <c r="B224" s="1" t="s">
        <v>268</v>
      </c>
      <c r="C224" s="1" t="s">
        <v>55</v>
      </c>
      <c r="D224" s="24" t="s">
        <v>100</v>
      </c>
      <c r="E224" s="29" t="s">
        <v>254</v>
      </c>
      <c r="F224" s="11">
        <f>VLOOKUP(B224,'[2]DHG 2023-24'!$B$2:$J$265,9,FALSE)</f>
        <v>21</v>
      </c>
      <c r="G224" s="11">
        <f>VLOOKUP(B224,'[2]DHG 2023-24'!$B$2:$K$265,10,FALSE)</f>
        <v>440</v>
      </c>
      <c r="H224" s="11">
        <f>VLOOKUP(B224,'[2]DHG 2023-24'!$B$2:$AV$265,47,FALSE)</f>
        <v>733.79</v>
      </c>
      <c r="I224" s="11">
        <f>VLOOKUP(B224,'[2]DHG 2023-24'!$B$2:$AW$265,48,FALSE)</f>
        <v>110.68</v>
      </c>
      <c r="J224" s="11">
        <f>VLOOKUP(B224,'[2]DHG 2023-24'!$B$2:$CO$265,49,FALSE)</f>
        <v>14</v>
      </c>
      <c r="K224" s="11">
        <f>VLOOKUP(B224,'[2]DHG 2023-24'!$B$2:$AK$265,36,FALSE)</f>
        <v>6</v>
      </c>
      <c r="L224" s="12">
        <f>VLOOKUP(B224,'[2]DHG 2023-24'!$B$2:$AY$265,50,FALSE)</f>
        <v>858.47</v>
      </c>
      <c r="M224" s="11">
        <f>VLOOKUP(B224,'[2]DHG 2023-24'!$B$2:$CM$265,90,FALSE)</f>
        <v>749.5</v>
      </c>
      <c r="N224" s="11">
        <f>VLOOKUP(B224,'[2]DHG 2023-24'!$B$2:$CN$265,91,FALSE)</f>
        <v>110.47</v>
      </c>
      <c r="O224" s="11">
        <f>VLOOKUP(B224,'[2]DHG 2023-24'!$B$2:$CO$265,92,FALSE)</f>
        <v>14</v>
      </c>
      <c r="P224" s="46">
        <f>VLOOKUP(B224,'[2]DHG 2023-24'!$B$2:$CP$265,93,FALSE)</f>
        <v>873.97</v>
      </c>
      <c r="Q224" s="11">
        <f>VLOOKUP(B224,'[1]DHG 2024-25'!$B$2:$J$265,9,FALSE)</f>
        <v>21</v>
      </c>
      <c r="R224" s="11">
        <f>VLOOKUP(B224,'[1]DHG 2024-25'!$B$2:$K$265,10,FALSE)</f>
        <v>450</v>
      </c>
      <c r="S224" s="11">
        <f>VLOOKUP(B224,'[1]DHG 2024-25'!$B$2:$AV$265,47,FALSE)</f>
        <v>770.04</v>
      </c>
      <c r="T224" s="11">
        <f>VLOOKUP(B224,'[1]DHG 2024-25'!$B$2:$AW$265,48,FALSE)</f>
        <v>115.44</v>
      </c>
      <c r="U224" s="11">
        <f>VLOOKUP(B224,'[1]DHG 2024-25'!$B$2:$AX$265,49,FALSE)</f>
        <v>14</v>
      </c>
      <c r="V224" s="11">
        <f>VLOOKUP(B224,'[1]DHG 2024-25'!$B$2:$AL$265,37,FALSE)</f>
        <v>6</v>
      </c>
      <c r="W224" s="50">
        <f>VLOOKUP(B224,'[1]DHG 2024-25'!$B$2:$AY$265,50,FALSE)</f>
        <v>899.48</v>
      </c>
      <c r="X224" s="39">
        <f t="shared" si="6"/>
        <v>41.009999999999991</v>
      </c>
      <c r="Z224" s="41">
        <f t="shared" si="7"/>
        <v>25.509999999999991</v>
      </c>
    </row>
    <row r="225" spans="1:26" ht="20.149999999999999" customHeight="1" x14ac:dyDescent="0.4">
      <c r="A225" s="21">
        <v>94</v>
      </c>
      <c r="B225" s="1" t="s">
        <v>236</v>
      </c>
      <c r="C225" s="1" t="s">
        <v>27</v>
      </c>
      <c r="D225" s="24" t="s">
        <v>237</v>
      </c>
      <c r="E225" s="29" t="s">
        <v>235</v>
      </c>
      <c r="F225" s="11">
        <f>VLOOKUP(B225,'[2]DHG 2023-24'!$B$2:$J$265,9,FALSE)</f>
        <v>15</v>
      </c>
      <c r="G225" s="11">
        <f>VLOOKUP(B225,'[2]DHG 2023-24'!$B$2:$K$265,10,FALSE)</f>
        <v>356</v>
      </c>
      <c r="H225" s="11">
        <f>VLOOKUP(B225,'[2]DHG 2023-24'!$B$2:$AV$265,47,FALSE)</f>
        <v>502.31</v>
      </c>
      <c r="I225" s="11">
        <f>VLOOKUP(B225,'[2]DHG 2023-24'!$B$2:$AW$265,48,FALSE)</f>
        <v>85.44</v>
      </c>
      <c r="J225" s="11">
        <f>VLOOKUP(B225,'[2]DHG 2023-24'!$B$2:$CO$265,49,FALSE)</f>
        <v>1</v>
      </c>
      <c r="K225" s="11">
        <f>VLOOKUP(B225,'[2]DHG 2023-24'!$B$2:$AK$265,36,FALSE)</f>
        <v>0</v>
      </c>
      <c r="L225" s="12">
        <f>VLOOKUP(B225,'[2]DHG 2023-24'!$B$2:$AY$265,50,FALSE)</f>
        <v>588.75</v>
      </c>
      <c r="M225" s="11">
        <f>VLOOKUP(B225,'[2]DHG 2023-24'!$B$2:$CM$265,90,FALSE)</f>
        <v>538</v>
      </c>
      <c r="N225" s="11">
        <f>VLOOKUP(B225,'[2]DHG 2023-24'!$B$2:$CN$265,91,FALSE)</f>
        <v>91.5</v>
      </c>
      <c r="O225" s="11">
        <f>VLOOKUP(B225,'[2]DHG 2023-24'!$B$2:$CO$265,92,FALSE)</f>
        <v>5</v>
      </c>
      <c r="P225" s="46">
        <f>VLOOKUP(B225,'[2]DHG 2023-24'!$B$2:$CP$265,93,FALSE)</f>
        <v>634.5</v>
      </c>
      <c r="Q225" s="11">
        <f>VLOOKUP(B225,'[1]DHG 2024-25'!$B$2:$J$265,9,FALSE)</f>
        <v>17</v>
      </c>
      <c r="R225" s="11">
        <f>VLOOKUP(B225,'[1]DHG 2024-25'!$B$2:$K$265,10,FALSE)</f>
        <v>419</v>
      </c>
      <c r="S225" s="11">
        <f>VLOOKUP(B225,'[1]DHG 2024-25'!$B$2:$AV$265,47,FALSE)</f>
        <v>571.82999999999993</v>
      </c>
      <c r="T225" s="11">
        <f>VLOOKUP(B225,'[1]DHG 2024-25'!$B$2:$AW$265,48,FALSE)</f>
        <v>87.35</v>
      </c>
      <c r="U225" s="11">
        <f>VLOOKUP(B225,'[1]DHG 2024-25'!$B$2:$AX$265,49,FALSE)</f>
        <v>1</v>
      </c>
      <c r="V225" s="11">
        <f>VLOOKUP(B225,'[1]DHG 2024-25'!$B$2:$AL$265,37,FALSE)</f>
        <v>0</v>
      </c>
      <c r="W225" s="50">
        <f>VLOOKUP(B225,'[1]DHG 2024-25'!$B$2:$AY$265,50,FALSE)</f>
        <v>660.18</v>
      </c>
      <c r="X225" s="39">
        <f t="shared" si="6"/>
        <v>71.42999999999995</v>
      </c>
      <c r="Z225" s="41">
        <f t="shared" si="7"/>
        <v>25.67999999999995</v>
      </c>
    </row>
    <row r="226" spans="1:26" ht="20.149999999999999" customHeight="1" x14ac:dyDescent="0.4">
      <c r="A226" s="21">
        <v>94</v>
      </c>
      <c r="B226" s="1" t="s">
        <v>404</v>
      </c>
      <c r="C226" s="1" t="s">
        <v>27</v>
      </c>
      <c r="D226" s="24" t="s">
        <v>405</v>
      </c>
      <c r="E226" s="29" t="s">
        <v>391</v>
      </c>
      <c r="F226" s="11">
        <f>VLOOKUP(B226,'[2]DHG 2023-24'!$B$2:$J$265,9,FALSE)</f>
        <v>20</v>
      </c>
      <c r="G226" s="11">
        <f>VLOOKUP(B226,'[2]DHG 2023-24'!$B$2:$K$265,10,FALSE)</f>
        <v>444</v>
      </c>
      <c r="H226" s="11">
        <f>VLOOKUP(B226,'[2]DHG 2023-24'!$B$2:$AV$265,47,FALSE)</f>
        <v>696.23</v>
      </c>
      <c r="I226" s="11">
        <f>VLOOKUP(B226,'[2]DHG 2023-24'!$B$2:$AW$265,48,FALSE)</f>
        <v>93.65</v>
      </c>
      <c r="J226" s="11">
        <f>VLOOKUP(B226,'[2]DHG 2023-24'!$B$2:$CO$265,49,FALSE)</f>
        <v>10</v>
      </c>
      <c r="K226" s="11">
        <f>VLOOKUP(B226,'[2]DHG 2023-24'!$B$2:$AK$265,36,FALSE)</f>
        <v>0</v>
      </c>
      <c r="L226" s="12">
        <f>VLOOKUP(B226,'[2]DHG 2023-24'!$B$2:$AY$265,50,FALSE)</f>
        <v>799.88</v>
      </c>
      <c r="M226" s="11">
        <f>VLOOKUP(B226,'[2]DHG 2023-24'!$B$2:$CM$265,90,FALSE)</f>
        <v>705.5</v>
      </c>
      <c r="N226" s="11">
        <f>VLOOKUP(B226,'[2]DHG 2023-24'!$B$2:$CN$265,91,FALSE)</f>
        <v>98.18</v>
      </c>
      <c r="O226" s="11">
        <f>VLOOKUP(B226,'[2]DHG 2023-24'!$B$2:$CO$265,92,FALSE)</f>
        <v>10</v>
      </c>
      <c r="P226" s="46">
        <f>VLOOKUP(B226,'[2]DHG 2023-24'!$B$2:$CP$265,93,FALSE)</f>
        <v>813.68</v>
      </c>
      <c r="Q226" s="11">
        <f>VLOOKUP(B226,'[1]DHG 2024-25'!$B$2:$J$265,9,FALSE)</f>
        <v>19</v>
      </c>
      <c r="R226" s="11">
        <f>VLOOKUP(B226,'[1]DHG 2024-25'!$B$2:$K$265,10,FALSE)</f>
        <v>444</v>
      </c>
      <c r="S226" s="11">
        <f>VLOOKUP(B226,'[1]DHG 2024-25'!$B$2:$AV$265,47,FALSE)</f>
        <v>718.0200000000001</v>
      </c>
      <c r="T226" s="11">
        <f>VLOOKUP(B226,'[1]DHG 2024-25'!$B$2:$AW$265,48,FALSE)</f>
        <v>111.96</v>
      </c>
      <c r="U226" s="11">
        <f>VLOOKUP(B226,'[1]DHG 2024-25'!$B$2:$AX$265,49,FALSE)</f>
        <v>10</v>
      </c>
      <c r="V226" s="11">
        <f>VLOOKUP(B226,'[1]DHG 2024-25'!$B$2:$AL$265,37,FALSE)</f>
        <v>0</v>
      </c>
      <c r="W226" s="50">
        <f>VLOOKUP(B226,'[1]DHG 2024-25'!$B$2:$AY$265,50,FALSE)</f>
        <v>839.98000000000013</v>
      </c>
      <c r="X226" s="39">
        <f t="shared" si="6"/>
        <v>40.100000000000136</v>
      </c>
      <c r="Z226" s="41">
        <f t="shared" si="7"/>
        <v>26.300000000000182</v>
      </c>
    </row>
    <row r="227" spans="1:26" ht="20.149999999999999" customHeight="1" x14ac:dyDescent="0.4">
      <c r="A227" s="2">
        <v>77</v>
      </c>
      <c r="B227" s="1" t="s">
        <v>129</v>
      </c>
      <c r="C227" s="1" t="s">
        <v>49</v>
      </c>
      <c r="D227" s="24" t="s">
        <v>130</v>
      </c>
      <c r="E227" s="29" t="s">
        <v>131</v>
      </c>
      <c r="F227" s="11">
        <f>VLOOKUP(B227,'[2]DHG 2023-24'!$B$2:$J$265,9,FALSE)</f>
        <v>19</v>
      </c>
      <c r="G227" s="11">
        <f>VLOOKUP(B227,'[2]DHG 2023-24'!$B$2:$K$265,10,FALSE)</f>
        <v>665</v>
      </c>
      <c r="H227" s="11">
        <f>VLOOKUP(B227,'[2]DHG 2023-24'!$B$2:$AV$265,47,FALSE)</f>
        <v>658.21</v>
      </c>
      <c r="I227" s="11">
        <f>VLOOKUP(B227,'[2]DHG 2023-24'!$B$2:$AW$265,48,FALSE)</f>
        <v>109.02</v>
      </c>
      <c r="J227" s="11">
        <f>VLOOKUP(B227,'[2]DHG 2023-24'!$B$2:$CO$265,49,FALSE)</f>
        <v>12</v>
      </c>
      <c r="K227" s="11">
        <f>VLOOKUP(B227,'[2]DHG 2023-24'!$B$2:$AK$265,36,FALSE)</f>
        <v>0</v>
      </c>
      <c r="L227" s="12">
        <f>VLOOKUP(B227,'[2]DHG 2023-24'!$B$2:$AY$265,50,FALSE)</f>
        <v>779.23</v>
      </c>
      <c r="M227" s="11">
        <f>VLOOKUP(B227,'[2]DHG 2023-24'!$B$2:$CM$265,90,FALSE)</f>
        <v>668.2</v>
      </c>
      <c r="N227" s="11">
        <f>VLOOKUP(B227,'[2]DHG 2023-24'!$B$2:$CN$265,91,FALSE)</f>
        <v>103.03</v>
      </c>
      <c r="O227" s="11">
        <f>VLOOKUP(B227,'[2]DHG 2023-24'!$B$2:$CO$265,92,FALSE)</f>
        <v>18.5</v>
      </c>
      <c r="P227" s="46">
        <f>VLOOKUP(B227,'[2]DHG 2023-24'!$B$2:$CP$265,93,FALSE)</f>
        <v>789.73</v>
      </c>
      <c r="Q227" s="11">
        <f>VLOOKUP(B227,'[1]DHG 2024-25'!$B$2:$J$265,9,FALSE)</f>
        <v>20</v>
      </c>
      <c r="R227" s="11">
        <f>VLOOKUP(B227,'[1]DHG 2024-25'!$B$2:$K$265,10,FALSE)</f>
        <v>700</v>
      </c>
      <c r="S227" s="11">
        <f>VLOOKUP(B227,'[1]DHG 2024-25'!$B$2:$AV$265,47,FALSE)</f>
        <v>691.68000000000006</v>
      </c>
      <c r="T227" s="11">
        <f>VLOOKUP(B227,'[1]DHG 2024-25'!$B$2:$AW$265,48,FALSE)</f>
        <v>114.51</v>
      </c>
      <c r="U227" s="11">
        <f>VLOOKUP(B227,'[1]DHG 2024-25'!$B$2:$AX$265,49,FALSE)</f>
        <v>12</v>
      </c>
      <c r="V227" s="11">
        <f>VLOOKUP(B227,'[1]DHG 2024-25'!$B$2:$AL$265,37,FALSE)</f>
        <v>0</v>
      </c>
      <c r="W227" s="50">
        <f>VLOOKUP(B227,'[1]DHG 2024-25'!$B$2:$AY$265,50,FALSE)</f>
        <v>818.19</v>
      </c>
      <c r="X227" s="39">
        <f t="shared" si="6"/>
        <v>38.960000000000036</v>
      </c>
      <c r="Z227" s="41">
        <f t="shared" si="7"/>
        <v>28.460000000000036</v>
      </c>
    </row>
    <row r="228" spans="1:26" ht="20.149999999999999" customHeight="1" x14ac:dyDescent="0.4">
      <c r="A228" s="2">
        <v>77</v>
      </c>
      <c r="B228" s="1" t="s">
        <v>39</v>
      </c>
      <c r="C228" s="1" t="s">
        <v>23</v>
      </c>
      <c r="D228" s="24" t="s">
        <v>40</v>
      </c>
      <c r="E228" s="29" t="s">
        <v>38</v>
      </c>
      <c r="F228" s="11">
        <f>VLOOKUP(B228,'[2]DHG 2023-24'!$B$2:$J$265,9,FALSE)</f>
        <v>30</v>
      </c>
      <c r="G228" s="11">
        <f>VLOOKUP(B228,'[2]DHG 2023-24'!$B$2:$K$265,10,FALSE)</f>
        <v>874</v>
      </c>
      <c r="H228" s="11">
        <f>VLOOKUP(B228,'[2]DHG 2023-24'!$B$2:$AV$265,47,FALSE)</f>
        <v>1184.69</v>
      </c>
      <c r="I228" s="11">
        <f>VLOOKUP(B228,'[2]DHG 2023-24'!$B$2:$AW$265,48,FALSE)</f>
        <v>225.64</v>
      </c>
      <c r="J228" s="11">
        <f>VLOOKUP(B228,'[2]DHG 2023-24'!$B$2:$CO$265,49,FALSE)</f>
        <v>16</v>
      </c>
      <c r="K228" s="11">
        <f>VLOOKUP(B228,'[2]DHG 2023-24'!$B$2:$AK$265,36,FALSE)</f>
        <v>16</v>
      </c>
      <c r="L228" s="12">
        <f>VLOOKUP(B228,'[2]DHG 2023-24'!$B$2:$AY$265,50,FALSE)</f>
        <v>1426.33</v>
      </c>
      <c r="M228" s="11">
        <f>VLOOKUP(B228,'[2]DHG 2023-24'!$B$2:$CM$265,90,FALSE)</f>
        <v>1246.2</v>
      </c>
      <c r="N228" s="11">
        <f>VLOOKUP(B228,'[2]DHG 2023-24'!$B$2:$CN$265,91,FALSE)</f>
        <v>248.77999999999997</v>
      </c>
      <c r="O228" s="11">
        <f>VLOOKUP(B228,'[2]DHG 2023-24'!$B$2:$CO$265,92,FALSE)</f>
        <v>18.5</v>
      </c>
      <c r="P228" s="46">
        <f>VLOOKUP(B228,'[2]DHG 2023-24'!$B$2:$CP$265,93,FALSE)</f>
        <v>1513.48</v>
      </c>
      <c r="Q228" s="11">
        <f>VLOOKUP(B228,'[1]DHG 2024-25'!$B$2:$J$265,9,FALSE)</f>
        <v>31</v>
      </c>
      <c r="R228" s="11">
        <f>VLOOKUP(B228,'[1]DHG 2024-25'!$B$2:$K$265,10,FALSE)</f>
        <v>919</v>
      </c>
      <c r="S228" s="11">
        <f>VLOOKUP(B228,'[1]DHG 2024-25'!$B$2:$AV$265,47,FALSE)</f>
        <v>1295.1699999999998</v>
      </c>
      <c r="T228" s="11">
        <f>VLOOKUP(B228,'[1]DHG 2024-25'!$B$2:$AW$265,48,FALSE)</f>
        <v>233.47</v>
      </c>
      <c r="U228" s="11">
        <f>VLOOKUP(B228,'[1]DHG 2024-25'!$B$2:$AX$265,49,FALSE)</f>
        <v>16</v>
      </c>
      <c r="V228" s="11">
        <f>VLOOKUP(B228,'[1]DHG 2024-25'!$B$2:$AL$265,37,FALSE)</f>
        <v>16</v>
      </c>
      <c r="W228" s="50">
        <f>VLOOKUP(B228,'[1]DHG 2024-25'!$B$2:$AY$265,50,FALSE)</f>
        <v>1544.6399999999999</v>
      </c>
      <c r="X228" s="39">
        <f t="shared" si="6"/>
        <v>118.30999999999995</v>
      </c>
      <c r="Z228" s="41">
        <f t="shared" si="7"/>
        <v>31.159999999999854</v>
      </c>
    </row>
    <row r="229" spans="1:26" ht="20.149999999999999" customHeight="1" x14ac:dyDescent="0.4">
      <c r="A229" s="2">
        <v>77</v>
      </c>
      <c r="B229" s="1" t="s">
        <v>167</v>
      </c>
      <c r="C229" s="1" t="s">
        <v>30</v>
      </c>
      <c r="D229" s="24" t="s">
        <v>168</v>
      </c>
      <c r="E229" s="29" t="s">
        <v>169</v>
      </c>
      <c r="F229" s="11">
        <f>VLOOKUP(B229,'[2]DHG 2023-24'!$B$2:$J$265,9,FALSE)</f>
        <v>46</v>
      </c>
      <c r="G229" s="11">
        <f>VLOOKUP(B229,'[2]DHG 2023-24'!$B$2:$K$265,10,FALSE)</f>
        <v>1599</v>
      </c>
      <c r="H229" s="11">
        <f>VLOOKUP(B229,'[2]DHG 2023-24'!$B$2:$AV$265,47,FALSE)</f>
        <v>1692.6100000000001</v>
      </c>
      <c r="I229" s="11">
        <f>VLOOKUP(B229,'[2]DHG 2023-24'!$B$2:$AW$265,48,FALSE)</f>
        <v>223.07</v>
      </c>
      <c r="J229" s="11">
        <f>VLOOKUP(B229,'[2]DHG 2023-24'!$B$2:$CO$265,49,FALSE)</f>
        <v>21</v>
      </c>
      <c r="K229" s="11">
        <f>VLOOKUP(B229,'[2]DHG 2023-24'!$B$2:$AK$265,36,FALSE)</f>
        <v>0</v>
      </c>
      <c r="L229" s="12">
        <f>VLOOKUP(B229,'[2]DHG 2023-24'!$B$2:$AY$265,50,FALSE)</f>
        <v>1936.68</v>
      </c>
      <c r="M229" s="11">
        <f>VLOOKUP(B229,'[2]DHG 2023-24'!$B$2:$CM$265,90,FALSE)</f>
        <v>1684.65</v>
      </c>
      <c r="N229" s="11">
        <f>VLOOKUP(B229,'[2]DHG 2023-24'!$B$2:$CN$265,91,FALSE)</f>
        <v>232.03</v>
      </c>
      <c r="O229" s="11">
        <f>VLOOKUP(B229,'[2]DHG 2023-24'!$B$2:$CO$265,92,FALSE)</f>
        <v>21</v>
      </c>
      <c r="P229" s="46">
        <f>VLOOKUP(B229,'[2]DHG 2023-24'!$B$2:$CP$265,93,FALSE)</f>
        <v>1937.68</v>
      </c>
      <c r="Q229" s="11">
        <f>VLOOKUP(B229,'[1]DHG 2024-25'!$B$2:$J$265,9,FALSE)</f>
        <v>47</v>
      </c>
      <c r="R229" s="11">
        <f>VLOOKUP(B229,'[1]DHG 2024-25'!$B$2:$K$265,10,FALSE)</f>
        <v>1623</v>
      </c>
      <c r="S229" s="11">
        <f>VLOOKUP(B229,'[1]DHG 2024-25'!$B$2:$AV$265,47,FALSE)</f>
        <v>1721.89</v>
      </c>
      <c r="T229" s="11">
        <f>VLOOKUP(B229,'[1]DHG 2024-25'!$B$2:$AW$265,48,FALSE)</f>
        <v>227.8</v>
      </c>
      <c r="U229" s="11">
        <f>VLOOKUP(B229,'[1]DHG 2024-25'!$B$2:$AX$265,49,FALSE)</f>
        <v>21</v>
      </c>
      <c r="V229" s="11">
        <f>VLOOKUP(B229,'[1]DHG 2024-25'!$B$2:$AL$265,37,FALSE)</f>
        <v>0</v>
      </c>
      <c r="W229" s="50">
        <f>VLOOKUP(B229,'[1]DHG 2024-25'!$B$2:$AY$265,50,FALSE)</f>
        <v>1970.69</v>
      </c>
      <c r="X229" s="39">
        <f t="shared" si="6"/>
        <v>34.009999999999991</v>
      </c>
      <c r="Z229" s="41">
        <f t="shared" si="7"/>
        <v>33.009999999999991</v>
      </c>
    </row>
    <row r="230" spans="1:26" ht="20.149999999999999" customHeight="1" x14ac:dyDescent="0.4">
      <c r="A230" s="21">
        <v>94</v>
      </c>
      <c r="B230" s="1" t="s">
        <v>279</v>
      </c>
      <c r="C230" s="1" t="s">
        <v>55</v>
      </c>
      <c r="D230" s="24" t="s">
        <v>253</v>
      </c>
      <c r="E230" s="29" t="s">
        <v>267</v>
      </c>
      <c r="F230" s="11">
        <f>VLOOKUP(B230,'[2]DHG 2023-24'!$B$2:$J$265,9,FALSE)</f>
        <v>15</v>
      </c>
      <c r="G230" s="11">
        <f>VLOOKUP(B230,'[2]DHG 2023-24'!$B$2:$K$265,10,FALSE)</f>
        <v>360</v>
      </c>
      <c r="H230" s="11">
        <f>VLOOKUP(B230,'[2]DHG 2023-24'!$B$2:$AV$265,47,FALSE)</f>
        <v>600.05000000000007</v>
      </c>
      <c r="I230" s="11">
        <f>VLOOKUP(B230,'[2]DHG 2023-24'!$B$2:$AW$265,48,FALSE)</f>
        <v>97.86</v>
      </c>
      <c r="J230" s="11">
        <f>VLOOKUP(B230,'[2]DHG 2023-24'!$B$2:$CO$265,49,FALSE)</f>
        <v>13</v>
      </c>
      <c r="K230" s="11">
        <f>VLOOKUP(B230,'[2]DHG 2023-24'!$B$2:$AK$265,36,FALSE)</f>
        <v>12</v>
      </c>
      <c r="L230" s="12">
        <f>VLOOKUP(B230,'[2]DHG 2023-24'!$B$2:$AY$265,50,FALSE)</f>
        <v>710.91000000000008</v>
      </c>
      <c r="M230" s="11">
        <f>VLOOKUP(B230,'[2]DHG 2023-24'!$B$2:$CM$265,90,FALSE)</f>
        <v>606.00000000000011</v>
      </c>
      <c r="N230" s="11">
        <f>VLOOKUP(B230,'[2]DHG 2023-24'!$B$2:$CN$265,91,FALSE)</f>
        <v>94.16</v>
      </c>
      <c r="O230" s="11">
        <f>VLOOKUP(B230,'[2]DHG 2023-24'!$B$2:$CO$265,92,FALSE)</f>
        <v>13</v>
      </c>
      <c r="P230" s="46">
        <f>VLOOKUP(B230,'[2]DHG 2023-24'!$B$2:$CP$265,93,FALSE)</f>
        <v>713.16000000000008</v>
      </c>
      <c r="Q230" s="11">
        <f>VLOOKUP(B230,'[1]DHG 2024-25'!$B$2:$J$265,9,FALSE)</f>
        <v>16</v>
      </c>
      <c r="R230" s="11">
        <f>VLOOKUP(B230,'[1]DHG 2024-25'!$B$2:$K$265,10,FALSE)</f>
        <v>388</v>
      </c>
      <c r="S230" s="11">
        <f>VLOOKUP(B230,'[1]DHG 2024-25'!$B$2:$AV$265,47,FALSE)</f>
        <v>636.16</v>
      </c>
      <c r="T230" s="11">
        <f>VLOOKUP(B230,'[1]DHG 2024-25'!$B$2:$AW$265,48,FALSE)</f>
        <v>97.11</v>
      </c>
      <c r="U230" s="11">
        <f>VLOOKUP(B230,'[1]DHG 2024-25'!$B$2:$AX$265,49,FALSE)</f>
        <v>13</v>
      </c>
      <c r="V230" s="11">
        <f>VLOOKUP(B230,'[1]DHG 2024-25'!$B$2:$AL$265,37,FALSE)</f>
        <v>12</v>
      </c>
      <c r="W230" s="50">
        <f>VLOOKUP(B230,'[1]DHG 2024-25'!$B$2:$AY$265,50,FALSE)</f>
        <v>746.27</v>
      </c>
      <c r="X230" s="39">
        <f t="shared" si="6"/>
        <v>35.3599999999999</v>
      </c>
      <c r="Z230" s="41">
        <f t="shared" si="7"/>
        <v>33.1099999999999</v>
      </c>
    </row>
    <row r="231" spans="1:26" ht="20.149999999999999" customHeight="1" x14ac:dyDescent="0.4">
      <c r="A231" s="2">
        <v>77</v>
      </c>
      <c r="B231" s="1" t="s">
        <v>41</v>
      </c>
      <c r="C231" s="1" t="s">
        <v>27</v>
      </c>
      <c r="D231" s="24" t="s">
        <v>42</v>
      </c>
      <c r="E231" s="29" t="s">
        <v>38</v>
      </c>
      <c r="F231" s="11">
        <f>VLOOKUP(B231,'[2]DHG 2023-24'!$B$2:$J$265,9,FALSE)</f>
        <v>19</v>
      </c>
      <c r="G231" s="11">
        <f>VLOOKUP(B231,'[2]DHG 2023-24'!$B$2:$K$265,10,FALSE)</f>
        <v>442</v>
      </c>
      <c r="H231" s="11">
        <f>VLOOKUP(B231,'[2]DHG 2023-24'!$B$2:$AV$265,47,FALSE)</f>
        <v>646.57999999999993</v>
      </c>
      <c r="I231" s="11">
        <f>VLOOKUP(B231,'[2]DHG 2023-24'!$B$2:$AW$265,48,FALSE)</f>
        <v>128.21</v>
      </c>
      <c r="J231" s="11">
        <f>VLOOKUP(B231,'[2]DHG 2023-24'!$B$2:$CO$265,49,FALSE)</f>
        <v>16</v>
      </c>
      <c r="K231" s="11">
        <f>VLOOKUP(B231,'[2]DHG 2023-24'!$B$2:$AK$265,36,FALSE)</f>
        <v>0</v>
      </c>
      <c r="L231" s="12">
        <f>VLOOKUP(B231,'[2]DHG 2023-24'!$B$2:$AY$265,50,FALSE)</f>
        <v>790.79</v>
      </c>
      <c r="M231" s="11">
        <f>VLOOKUP(B231,'[2]DHG 2023-24'!$B$2:$CM$265,90,FALSE)</f>
        <v>629.29999999999995</v>
      </c>
      <c r="N231" s="11">
        <f>VLOOKUP(B231,'[2]DHG 2023-24'!$B$2:$CN$265,91,FALSE)</f>
        <v>164.70000000000002</v>
      </c>
      <c r="O231" s="11">
        <f>VLOOKUP(B231,'[2]DHG 2023-24'!$B$2:$CO$265,92,FALSE)</f>
        <v>16</v>
      </c>
      <c r="P231" s="46">
        <f>VLOOKUP(B231,'[2]DHG 2023-24'!$B$2:$CP$265,93,FALSE)</f>
        <v>810</v>
      </c>
      <c r="Q231" s="11">
        <f>VLOOKUP(B231,'[1]DHG 2024-25'!$B$2:$J$265,9,FALSE)</f>
        <v>19</v>
      </c>
      <c r="R231" s="11">
        <f>VLOOKUP(B231,'[1]DHG 2024-25'!$B$2:$K$265,10,FALSE)</f>
        <v>456</v>
      </c>
      <c r="S231" s="11">
        <f>VLOOKUP(B231,'[1]DHG 2024-25'!$B$2:$AV$265,47,FALSE)</f>
        <v>702</v>
      </c>
      <c r="T231" s="11">
        <f>VLOOKUP(B231,'[1]DHG 2024-25'!$B$2:$AW$265,48,FALSE)</f>
        <v>125.5</v>
      </c>
      <c r="U231" s="11">
        <f>VLOOKUP(B231,'[1]DHG 2024-25'!$B$2:$AX$265,49,FALSE)</f>
        <v>16</v>
      </c>
      <c r="V231" s="11">
        <f>VLOOKUP(B231,'[1]DHG 2024-25'!$B$2:$AL$265,37,FALSE)</f>
        <v>0</v>
      </c>
      <c r="W231" s="50">
        <f>VLOOKUP(B231,'[1]DHG 2024-25'!$B$2:$AY$265,50,FALSE)</f>
        <v>843.5</v>
      </c>
      <c r="X231" s="39">
        <f t="shared" si="6"/>
        <v>52.710000000000036</v>
      </c>
      <c r="Z231" s="41">
        <f t="shared" si="7"/>
        <v>33.5</v>
      </c>
    </row>
    <row r="232" spans="1:26" ht="20.149999999999999" customHeight="1" x14ac:dyDescent="0.4">
      <c r="A232" s="2">
        <v>93</v>
      </c>
      <c r="B232" s="1" t="s">
        <v>589</v>
      </c>
      <c r="C232" s="1" t="s">
        <v>23</v>
      </c>
      <c r="D232" s="24" t="s">
        <v>592</v>
      </c>
      <c r="E232" s="29" t="s">
        <v>528</v>
      </c>
      <c r="F232" s="11">
        <f>VLOOKUP(B232,'[2]DHG 2023-24'!$B$2:$J$265,9,FALSE)</f>
        <v>26</v>
      </c>
      <c r="G232" s="11">
        <f>VLOOKUP(B232,'[2]DHG 2023-24'!$B$2:$K$265,10,FALSE)</f>
        <v>593</v>
      </c>
      <c r="H232" s="11">
        <f>VLOOKUP(B232,'[2]DHG 2023-24'!$B$2:$AV$265,47,FALSE)</f>
        <v>948.76</v>
      </c>
      <c r="I232" s="11">
        <f>VLOOKUP(B232,'[2]DHG 2023-24'!$B$2:$AW$265,48,FALSE)</f>
        <v>205.57</v>
      </c>
      <c r="J232" s="11">
        <f>VLOOKUP(B232,'[2]DHG 2023-24'!$B$2:$CO$265,49,FALSE)</f>
        <v>33</v>
      </c>
      <c r="K232" s="11">
        <f>VLOOKUP(B232,'[2]DHG 2023-24'!$B$2:$AK$265,36,FALSE)</f>
        <v>32</v>
      </c>
      <c r="L232" s="12">
        <f>VLOOKUP(B232,'[2]DHG 2023-24'!$B$2:$AY$265,50,FALSE)</f>
        <v>1187.33</v>
      </c>
      <c r="M232" s="11">
        <f>VLOOKUP(B232,'[2]DHG 2023-24'!$B$2:$CM$265,90,FALSE)</f>
        <v>957.7</v>
      </c>
      <c r="N232" s="11">
        <f>VLOOKUP(B232,'[2]DHG 2023-24'!$B$2:$CN$265,91,FALSE)</f>
        <v>245.7</v>
      </c>
      <c r="O232" s="11">
        <f>VLOOKUP(B232,'[2]DHG 2023-24'!$B$2:$CO$265,92,FALSE)</f>
        <v>25.5</v>
      </c>
      <c r="P232" s="46">
        <f>VLOOKUP(B232,'[2]DHG 2023-24'!$B$2:$CP$265,93,FALSE)</f>
        <v>1228.8999999999999</v>
      </c>
      <c r="Q232" s="11">
        <f>VLOOKUP(B232,'[1]DHG 2024-25'!$B$2:$J$265,9,FALSE)</f>
        <v>28</v>
      </c>
      <c r="R232" s="11">
        <f>VLOOKUP(B232,'[1]DHG 2024-25'!$B$2:$K$265,10,FALSE)</f>
        <v>653</v>
      </c>
      <c r="S232" s="11">
        <f>VLOOKUP(B232,'[1]DHG 2024-25'!$B$2:$AV$265,47,FALSE)</f>
        <v>1005.99</v>
      </c>
      <c r="T232" s="11">
        <f>VLOOKUP(B232,'[1]DHG 2024-25'!$B$2:$AW$265,48,FALSE)</f>
        <v>223.76</v>
      </c>
      <c r="U232" s="11">
        <f>VLOOKUP(B232,'[1]DHG 2024-25'!$B$2:$AX$265,49,FALSE)</f>
        <v>33</v>
      </c>
      <c r="V232" s="11">
        <f>VLOOKUP(B232,'[1]DHG 2024-25'!$B$2:$AL$265,37,FALSE)</f>
        <v>32</v>
      </c>
      <c r="W232" s="50">
        <f>VLOOKUP(B232,'[1]DHG 2024-25'!$B$2:$AY$265,50,FALSE)</f>
        <v>1262.75</v>
      </c>
      <c r="X232" s="39">
        <f t="shared" si="6"/>
        <v>75.420000000000073</v>
      </c>
      <c r="Z232" s="41">
        <f t="shared" si="7"/>
        <v>33.850000000000136</v>
      </c>
    </row>
    <row r="233" spans="1:26" ht="20.149999999999999" customHeight="1" x14ac:dyDescent="0.4">
      <c r="A233" s="2">
        <v>77</v>
      </c>
      <c r="B233" s="1" t="s">
        <v>18</v>
      </c>
      <c r="C233" s="1" t="s">
        <v>19</v>
      </c>
      <c r="D233" s="24" t="s">
        <v>20</v>
      </c>
      <c r="E233" s="29" t="s">
        <v>21</v>
      </c>
      <c r="F233" s="11">
        <f>VLOOKUP(B233,'[2]DHG 2023-24'!$B$2:$J$265,9,FALSE)</f>
        <v>61</v>
      </c>
      <c r="G233" s="11">
        <f>VLOOKUP(B233,'[2]DHG 2023-24'!$B$2:$K$265,10,FALSE)</f>
        <v>1649</v>
      </c>
      <c r="H233" s="11">
        <f>VLOOKUP(B233,'[2]DHG 2023-24'!$B$2:$AV$265,47,FALSE)</f>
        <v>2286.09</v>
      </c>
      <c r="I233" s="11">
        <f>VLOOKUP(B233,'[2]DHG 2023-24'!$B$2:$AW$265,48,FALSE)</f>
        <v>338.03</v>
      </c>
      <c r="J233" s="11">
        <f>VLOOKUP(B233,'[2]DHG 2023-24'!$B$2:$CO$265,49,FALSE)</f>
        <v>33</v>
      </c>
      <c r="K233" s="11">
        <f>VLOOKUP(B233,'[2]DHG 2023-24'!$B$2:$AK$265,36,FALSE)</f>
        <v>0</v>
      </c>
      <c r="L233" s="12">
        <f>VLOOKUP(B233,'[2]DHG 2023-24'!$B$2:$AY$265,50,FALSE)</f>
        <v>2657.12</v>
      </c>
      <c r="M233" s="11">
        <f>VLOOKUP(B233,'[2]DHG 2023-24'!$B$2:$CM$265,90,FALSE)</f>
        <v>2324.7000000000003</v>
      </c>
      <c r="N233" s="11">
        <f>VLOOKUP(B233,'[2]DHG 2023-24'!$B$2:$CN$265,91,FALSE)</f>
        <v>355.42999999999995</v>
      </c>
      <c r="O233" s="11">
        <f>VLOOKUP(B233,'[2]DHG 2023-24'!$B$2:$CO$265,92,FALSE)</f>
        <v>33.5</v>
      </c>
      <c r="P233" s="46">
        <f>VLOOKUP(B233,'[2]DHG 2023-24'!$B$2:$CP$265,93,FALSE)</f>
        <v>2713.63</v>
      </c>
      <c r="Q233" s="11">
        <f>VLOOKUP(B233,'[1]DHG 2024-25'!$B$2:$J$265,9,FALSE)</f>
        <v>63</v>
      </c>
      <c r="R233" s="11">
        <f>VLOOKUP(B233,'[1]DHG 2024-25'!$B$2:$K$265,10,FALSE)</f>
        <v>1742</v>
      </c>
      <c r="S233" s="11">
        <f>VLOOKUP(B233,'[1]DHG 2024-25'!$B$2:$AV$265,47,FALSE)</f>
        <v>2362.92</v>
      </c>
      <c r="T233" s="11">
        <f>VLOOKUP(B233,'[1]DHG 2024-25'!$B$2:$AW$265,48,FALSE)</f>
        <v>351.78</v>
      </c>
      <c r="U233" s="11">
        <f>VLOOKUP(B233,'[1]DHG 2024-25'!$B$2:$AX$265,49,FALSE)</f>
        <v>33</v>
      </c>
      <c r="V233" s="11">
        <f>VLOOKUP(B233,'[1]DHG 2024-25'!$B$2:$AL$265,37,FALSE)</f>
        <v>0</v>
      </c>
      <c r="W233" s="50">
        <f>VLOOKUP(B233,'[1]DHG 2024-25'!$B$2:$AY$265,50,FALSE)</f>
        <v>2747.7</v>
      </c>
      <c r="X233" s="39">
        <f t="shared" si="6"/>
        <v>90.579999999999927</v>
      </c>
      <c r="Z233" s="41">
        <f t="shared" si="7"/>
        <v>34.069999999999709</v>
      </c>
    </row>
    <row r="234" spans="1:26" ht="20.149999999999999" customHeight="1" x14ac:dyDescent="0.4">
      <c r="A234" s="21">
        <v>94</v>
      </c>
      <c r="B234" s="1" t="s">
        <v>275</v>
      </c>
      <c r="C234" s="1" t="s">
        <v>49</v>
      </c>
      <c r="D234" s="24" t="s">
        <v>276</v>
      </c>
      <c r="E234" s="29" t="s">
        <v>235</v>
      </c>
      <c r="F234" s="11">
        <f>VLOOKUP(B234,'[2]DHG 2023-24'!$B$2:$J$265,9,FALSE)</f>
        <v>23</v>
      </c>
      <c r="G234" s="11">
        <f>VLOOKUP(B234,'[2]DHG 2023-24'!$B$2:$K$265,10,FALSE)</f>
        <v>637</v>
      </c>
      <c r="H234" s="11">
        <f>VLOOKUP(B234,'[2]DHG 2023-24'!$B$2:$AV$265,47,FALSE)</f>
        <v>878.55</v>
      </c>
      <c r="I234" s="11">
        <f>VLOOKUP(B234,'[2]DHG 2023-24'!$B$2:$AW$265,48,FALSE)</f>
        <v>204.68</v>
      </c>
      <c r="J234" s="11">
        <f>VLOOKUP(B234,'[2]DHG 2023-24'!$B$2:$CO$265,49,FALSE)</f>
        <v>14</v>
      </c>
      <c r="K234" s="11">
        <f>VLOOKUP(B234,'[2]DHG 2023-24'!$B$2:$AK$265,36,FALSE)</f>
        <v>6</v>
      </c>
      <c r="L234" s="12">
        <f>VLOOKUP(B234,'[2]DHG 2023-24'!$B$2:$AY$265,50,FALSE)</f>
        <v>1097.23</v>
      </c>
      <c r="M234" s="11">
        <f>VLOOKUP(B234,'[2]DHG 2023-24'!$B$2:$CM$265,90,FALSE)</f>
        <v>875.8</v>
      </c>
      <c r="N234" s="11">
        <f>VLOOKUP(B234,'[2]DHG 2023-24'!$B$2:$CN$265,91,FALSE)</f>
        <v>215.43</v>
      </c>
      <c r="O234" s="11">
        <f>VLOOKUP(B234,'[2]DHG 2023-24'!$B$2:$CO$265,92,FALSE)</f>
        <v>14</v>
      </c>
      <c r="P234" s="46">
        <f>VLOOKUP(B234,'[2]DHG 2023-24'!$B$2:$CP$265,93,FALSE)</f>
        <v>1105.23</v>
      </c>
      <c r="Q234" s="11">
        <f>VLOOKUP(B234,'[1]DHG 2024-25'!$B$2:$J$265,9,FALSE)</f>
        <v>24</v>
      </c>
      <c r="R234" s="11">
        <f>VLOOKUP(B234,'[1]DHG 2024-25'!$B$2:$K$265,10,FALSE)</f>
        <v>663</v>
      </c>
      <c r="S234" s="11">
        <f>VLOOKUP(B234,'[1]DHG 2024-25'!$B$2:$AV$265,47,FALSE)</f>
        <v>911.65000000000009</v>
      </c>
      <c r="T234" s="11">
        <f>VLOOKUP(B234,'[1]DHG 2024-25'!$B$2:$AW$265,48,FALSE)</f>
        <v>213.71</v>
      </c>
      <c r="U234" s="11">
        <f>VLOOKUP(B234,'[1]DHG 2024-25'!$B$2:$AX$265,49,FALSE)</f>
        <v>14</v>
      </c>
      <c r="V234" s="11">
        <f>VLOOKUP(B234,'[1]DHG 2024-25'!$B$2:$AL$265,37,FALSE)</f>
        <v>6</v>
      </c>
      <c r="W234" s="50">
        <f>VLOOKUP(B234,'[1]DHG 2024-25'!$B$2:$AY$265,50,FALSE)</f>
        <v>1139.3600000000001</v>
      </c>
      <c r="X234" s="39">
        <f t="shared" si="6"/>
        <v>42.130000000000109</v>
      </c>
      <c r="Z234" s="41">
        <f t="shared" si="7"/>
        <v>34.130000000000109</v>
      </c>
    </row>
    <row r="235" spans="1:26" ht="20.149999999999999" customHeight="1" x14ac:dyDescent="0.4">
      <c r="A235" s="2">
        <v>77</v>
      </c>
      <c r="B235" s="1" t="s">
        <v>114</v>
      </c>
      <c r="C235" s="1" t="s">
        <v>27</v>
      </c>
      <c r="D235" s="24" t="s">
        <v>115</v>
      </c>
      <c r="E235" s="29" t="s">
        <v>113</v>
      </c>
      <c r="F235" s="11">
        <f>VLOOKUP(B235,'[2]DHG 2023-24'!$B$2:$J$265,9,FALSE)</f>
        <v>9</v>
      </c>
      <c r="G235" s="11">
        <f>VLOOKUP(B235,'[2]DHG 2023-24'!$B$2:$K$265,10,FALSE)</f>
        <v>207</v>
      </c>
      <c r="H235" s="11">
        <f>VLOOKUP(B235,'[2]DHG 2023-24'!$B$2:$AV$265,47,FALSE)</f>
        <v>314.55</v>
      </c>
      <c r="I235" s="11">
        <f>VLOOKUP(B235,'[2]DHG 2023-24'!$B$2:$AW$265,48,FALSE)</f>
        <v>52.65</v>
      </c>
      <c r="J235" s="11">
        <f>VLOOKUP(B235,'[2]DHG 2023-24'!$B$2:$CO$265,49,FALSE)</f>
        <v>2</v>
      </c>
      <c r="K235" s="11">
        <f>VLOOKUP(B235,'[2]DHG 2023-24'!$B$2:$AK$265,36,FALSE)</f>
        <v>0</v>
      </c>
      <c r="L235" s="12">
        <f>VLOOKUP(B235,'[2]DHG 2023-24'!$B$2:$AY$265,50,FALSE)</f>
        <v>369.2</v>
      </c>
      <c r="M235" s="11">
        <f>VLOOKUP(B235,'[2]DHG 2023-24'!$B$2:$CM$265,90,FALSE)</f>
        <v>320.40000000000003</v>
      </c>
      <c r="N235" s="11">
        <f>VLOOKUP(B235,'[2]DHG 2023-24'!$B$2:$CN$265,91,FALSE)</f>
        <v>64.3</v>
      </c>
      <c r="O235" s="11">
        <f>VLOOKUP(B235,'[2]DHG 2023-24'!$B$2:$CO$265,92,FALSE)</f>
        <v>3.5</v>
      </c>
      <c r="P235" s="46">
        <f>VLOOKUP(B235,'[2]DHG 2023-24'!$B$2:$CP$265,93,FALSE)</f>
        <v>388.2</v>
      </c>
      <c r="Q235" s="11">
        <f>VLOOKUP(B235,'[1]DHG 2024-25'!$B$2:$J$265,9,FALSE)</f>
        <v>10</v>
      </c>
      <c r="R235" s="11">
        <f>VLOOKUP(B235,'[1]DHG 2024-25'!$B$2:$K$265,10,FALSE)</f>
        <v>234</v>
      </c>
      <c r="S235" s="11">
        <f>VLOOKUP(B235,'[1]DHG 2024-25'!$B$2:$AV$265,47,FALSE)</f>
        <v>359.94</v>
      </c>
      <c r="T235" s="11">
        <f>VLOOKUP(B235,'[1]DHG 2024-25'!$B$2:$AW$265,48,FALSE)</f>
        <v>60.44</v>
      </c>
      <c r="U235" s="11">
        <f>VLOOKUP(B235,'[1]DHG 2024-25'!$B$2:$AX$265,49,FALSE)</f>
        <v>2</v>
      </c>
      <c r="V235" s="11">
        <f>VLOOKUP(B235,'[1]DHG 2024-25'!$B$2:$AL$265,37,FALSE)</f>
        <v>0</v>
      </c>
      <c r="W235" s="50">
        <f>VLOOKUP(B235,'[1]DHG 2024-25'!$B$2:$AY$265,50,FALSE)</f>
        <v>422.38</v>
      </c>
      <c r="X235" s="39">
        <f t="shared" si="6"/>
        <v>53.180000000000007</v>
      </c>
      <c r="Z235" s="41">
        <f t="shared" si="7"/>
        <v>34.180000000000007</v>
      </c>
    </row>
    <row r="236" spans="1:26" ht="20.149999999999999" customHeight="1" x14ac:dyDescent="0.4">
      <c r="A236" s="2">
        <v>77</v>
      </c>
      <c r="B236" s="1" t="s">
        <v>46</v>
      </c>
      <c r="C236" s="1" t="s">
        <v>27</v>
      </c>
      <c r="D236" s="24" t="s">
        <v>47</v>
      </c>
      <c r="E236" s="29" t="s">
        <v>45</v>
      </c>
      <c r="F236" s="11">
        <f>VLOOKUP(B236,'[2]DHG 2023-24'!$B$2:$J$265,9,FALSE)</f>
        <v>16</v>
      </c>
      <c r="G236" s="11">
        <f>VLOOKUP(B236,'[2]DHG 2023-24'!$B$2:$K$265,10,FALSE)</f>
        <v>366</v>
      </c>
      <c r="H236" s="11">
        <f>VLOOKUP(B236,'[2]DHG 2023-24'!$B$2:$AV$265,47,FALSE)</f>
        <v>636.16</v>
      </c>
      <c r="I236" s="11">
        <f>VLOOKUP(B236,'[2]DHG 2023-24'!$B$2:$AW$265,48,FALSE)</f>
        <v>96.17</v>
      </c>
      <c r="J236" s="11">
        <f>VLOOKUP(B236,'[2]DHG 2023-24'!$B$2:$CO$265,49,FALSE)</f>
        <v>3</v>
      </c>
      <c r="K236" s="11">
        <f>VLOOKUP(B236,'[2]DHG 2023-24'!$B$2:$AK$265,36,FALSE)</f>
        <v>0</v>
      </c>
      <c r="L236" s="12">
        <f>VLOOKUP(B236,'[2]DHG 2023-24'!$B$2:$AY$265,50,FALSE)</f>
        <v>735.32999999999993</v>
      </c>
      <c r="M236" s="11">
        <f>VLOOKUP(B236,'[2]DHG 2023-24'!$B$2:$CM$265,90,FALSE)</f>
        <v>639.6</v>
      </c>
      <c r="N236" s="11">
        <f>VLOOKUP(B236,'[2]DHG 2023-24'!$B$2:$CN$265,91,FALSE)</f>
        <v>124.80000000000001</v>
      </c>
      <c r="O236" s="11">
        <f>VLOOKUP(B236,'[2]DHG 2023-24'!$B$2:$CO$265,92,FALSE)</f>
        <v>4.75</v>
      </c>
      <c r="P236" s="46">
        <f>VLOOKUP(B236,'[2]DHG 2023-24'!$B$2:$CP$265,93,FALSE)</f>
        <v>769.15</v>
      </c>
      <c r="Q236" s="11">
        <f>VLOOKUP(B236,'[1]DHG 2024-25'!$B$2:$J$265,9,FALSE)</f>
        <v>18</v>
      </c>
      <c r="R236" s="11">
        <f>VLOOKUP(B236,'[1]DHG 2024-25'!$B$2:$K$265,10,FALSE)</f>
        <v>426</v>
      </c>
      <c r="S236" s="11">
        <f>VLOOKUP(B236,'[1]DHG 2024-25'!$B$2:$AV$265,47,FALSE)</f>
        <v>694.3</v>
      </c>
      <c r="T236" s="11">
        <f>VLOOKUP(B236,'[1]DHG 2024-25'!$B$2:$AW$265,48,FALSE)</f>
        <v>106.36</v>
      </c>
      <c r="U236" s="11">
        <f>VLOOKUP(B236,'[1]DHG 2024-25'!$B$2:$AX$265,49,FALSE)</f>
        <v>3</v>
      </c>
      <c r="V236" s="11">
        <f>VLOOKUP(B236,'[1]DHG 2024-25'!$B$2:$AL$265,37,FALSE)</f>
        <v>0</v>
      </c>
      <c r="W236" s="50">
        <f>VLOOKUP(B236,'[1]DHG 2024-25'!$B$2:$AY$265,50,FALSE)</f>
        <v>803.66</v>
      </c>
      <c r="X236" s="39">
        <f t="shared" si="6"/>
        <v>68.330000000000041</v>
      </c>
      <c r="Z236" s="41">
        <f t="shared" si="7"/>
        <v>34.509999999999991</v>
      </c>
    </row>
    <row r="237" spans="1:26" ht="20.149999999999999" customHeight="1" x14ac:dyDescent="0.4">
      <c r="A237" s="2">
        <v>77</v>
      </c>
      <c r="B237" s="1" t="s">
        <v>157</v>
      </c>
      <c r="C237" s="1" t="s">
        <v>30</v>
      </c>
      <c r="D237" s="24" t="s">
        <v>158</v>
      </c>
      <c r="E237" s="29" t="s">
        <v>159</v>
      </c>
      <c r="F237" s="11">
        <f>VLOOKUP(B237,'[2]DHG 2023-24'!$B$2:$J$265,9,FALSE)</f>
        <v>40</v>
      </c>
      <c r="G237" s="11">
        <f>VLOOKUP(B237,'[2]DHG 2023-24'!$B$2:$K$265,10,FALSE)</f>
        <v>1280</v>
      </c>
      <c r="H237" s="11">
        <f>VLOOKUP(B237,'[2]DHG 2023-24'!$B$2:$AV$265,47,FALSE)</f>
        <v>1382.94</v>
      </c>
      <c r="I237" s="11">
        <f>VLOOKUP(B237,'[2]DHG 2023-24'!$B$2:$AW$265,48,FALSE)</f>
        <v>190.28</v>
      </c>
      <c r="J237" s="11">
        <f>VLOOKUP(B237,'[2]DHG 2023-24'!$B$2:$CO$265,49,FALSE)</f>
        <v>16</v>
      </c>
      <c r="K237" s="11">
        <f>VLOOKUP(B237,'[2]DHG 2023-24'!$B$2:$AK$265,36,FALSE)</f>
        <v>0</v>
      </c>
      <c r="L237" s="12">
        <f>VLOOKUP(B237,'[2]DHG 2023-24'!$B$2:$AY$265,50,FALSE)</f>
        <v>1589.22</v>
      </c>
      <c r="M237" s="11">
        <f>VLOOKUP(B237,'[2]DHG 2023-24'!$B$2:$CM$265,90,FALSE)</f>
        <v>1427.75</v>
      </c>
      <c r="N237" s="11">
        <f>VLOOKUP(B237,'[2]DHG 2023-24'!$B$2:$CN$265,91,FALSE)</f>
        <v>155.62</v>
      </c>
      <c r="O237" s="11">
        <f>VLOOKUP(B237,'[2]DHG 2023-24'!$B$2:$CO$265,92,FALSE)</f>
        <v>16</v>
      </c>
      <c r="P237" s="46">
        <f>VLOOKUP(B237,'[2]DHG 2023-24'!$B$2:$CP$265,93,FALSE)</f>
        <v>1599.3700000000001</v>
      </c>
      <c r="Q237" s="11">
        <f>VLOOKUP(B237,'[1]DHG 2024-25'!$B$2:$J$265,9,FALSE)</f>
        <v>41</v>
      </c>
      <c r="R237" s="11">
        <f>VLOOKUP(B237,'[1]DHG 2024-25'!$B$2:$K$265,10,FALSE)</f>
        <v>1298</v>
      </c>
      <c r="S237" s="11">
        <f>VLOOKUP(B237,'[1]DHG 2024-25'!$B$2:$AV$265,47,FALSE)</f>
        <v>1431.2600000000002</v>
      </c>
      <c r="T237" s="11">
        <f>VLOOKUP(B237,'[1]DHG 2024-25'!$B$2:$AW$265,48,FALSE)</f>
        <v>186.82</v>
      </c>
      <c r="U237" s="11">
        <f>VLOOKUP(B237,'[1]DHG 2024-25'!$B$2:$AX$265,49,FALSE)</f>
        <v>16</v>
      </c>
      <c r="V237" s="11">
        <f>VLOOKUP(B237,'[1]DHG 2024-25'!$B$2:$AL$265,37,FALSE)</f>
        <v>0</v>
      </c>
      <c r="W237" s="50">
        <f>VLOOKUP(B237,'[1]DHG 2024-25'!$B$2:$AY$265,50,FALSE)</f>
        <v>1634.0800000000002</v>
      </c>
      <c r="X237" s="39">
        <f t="shared" si="6"/>
        <v>44.860000000000127</v>
      </c>
      <c r="Z237" s="41">
        <f t="shared" si="7"/>
        <v>34.710000000000036</v>
      </c>
    </row>
    <row r="238" spans="1:26" ht="20.149999999999999" customHeight="1" x14ac:dyDescent="0.4">
      <c r="A238" s="2">
        <v>93</v>
      </c>
      <c r="B238" s="1" t="s">
        <v>519</v>
      </c>
      <c r="C238" s="1" t="s">
        <v>27</v>
      </c>
      <c r="D238" s="24" t="s">
        <v>520</v>
      </c>
      <c r="E238" s="29" t="s">
        <v>518</v>
      </c>
      <c r="F238" s="11">
        <f>VLOOKUP(B238,'[2]DHG 2023-24'!$B$2:$J$265,9,FALSE)</f>
        <v>26</v>
      </c>
      <c r="G238" s="11">
        <f>VLOOKUP(B238,'[2]DHG 2023-24'!$B$2:$K$265,10,FALSE)</f>
        <v>608</v>
      </c>
      <c r="H238" s="11">
        <f>VLOOKUP(B238,'[2]DHG 2023-24'!$B$2:$AV$265,47,FALSE)</f>
        <v>981.64</v>
      </c>
      <c r="I238" s="11">
        <f>VLOOKUP(B238,'[2]DHG 2023-24'!$B$2:$AW$265,48,FALSE)</f>
        <v>154.35</v>
      </c>
      <c r="J238" s="11">
        <f>VLOOKUP(B238,'[2]DHG 2023-24'!$B$2:$CO$265,49,FALSE)</f>
        <v>16</v>
      </c>
      <c r="K238" s="11">
        <f>VLOOKUP(B238,'[2]DHG 2023-24'!$B$2:$AK$265,36,FALSE)</f>
        <v>0</v>
      </c>
      <c r="L238" s="12">
        <f>VLOOKUP(B238,'[2]DHG 2023-24'!$B$2:$AY$265,50,FALSE)</f>
        <v>1151.99</v>
      </c>
      <c r="M238" s="11">
        <f>VLOOKUP(B238,'[2]DHG 2023-24'!$B$2:$CM$265,90,FALSE)</f>
        <v>933</v>
      </c>
      <c r="N238" s="11">
        <f>VLOOKUP(B238,'[2]DHG 2023-24'!$B$2:$CN$265,91,FALSE)</f>
        <v>211.74</v>
      </c>
      <c r="O238" s="11">
        <f>VLOOKUP(B238,'[2]DHG 2023-24'!$B$2:$CO$265,92,FALSE)</f>
        <v>15</v>
      </c>
      <c r="P238" s="46">
        <f>VLOOKUP(B238,'[2]DHG 2023-24'!$B$2:$CP$265,93,FALSE)</f>
        <v>1159.74</v>
      </c>
      <c r="Q238" s="11">
        <f>VLOOKUP(B238,'[1]DHG 2024-25'!$B$2:$J$265,9,FALSE)</f>
        <v>27</v>
      </c>
      <c r="R238" s="11">
        <f>VLOOKUP(B238,'[1]DHG 2024-25'!$B$2:$K$265,10,FALSE)</f>
        <v>839</v>
      </c>
      <c r="S238" s="11">
        <f>VLOOKUP(B238,'[1]DHG 2024-25'!$B$2:$AV$265,47,FALSE)</f>
        <v>1026.8599999999999</v>
      </c>
      <c r="T238" s="11">
        <f>VLOOKUP(B238,'[1]DHG 2024-25'!$B$2:$AW$265,48,FALSE)</f>
        <v>151.97</v>
      </c>
      <c r="U238" s="11">
        <f>VLOOKUP(B238,'[1]DHG 2024-25'!$B$2:$AX$265,49,FALSE)</f>
        <v>16</v>
      </c>
      <c r="V238" s="11">
        <f>VLOOKUP(B238,'[1]DHG 2024-25'!$B$2:$AL$265,37,FALSE)</f>
        <v>0</v>
      </c>
      <c r="W238" s="50">
        <f>VLOOKUP(B238,'[1]DHG 2024-25'!$B$2:$AY$265,50,FALSE)</f>
        <v>1194.83</v>
      </c>
      <c r="X238" s="39">
        <f t="shared" si="6"/>
        <v>42.839999999999918</v>
      </c>
      <c r="Z238" s="41">
        <f t="shared" si="7"/>
        <v>35.089999999999918</v>
      </c>
    </row>
    <row r="239" spans="1:26" ht="20.149999999999999" customHeight="1" x14ac:dyDescent="0.4">
      <c r="A239" s="2">
        <v>77</v>
      </c>
      <c r="B239" s="1" t="s">
        <v>26</v>
      </c>
      <c r="C239" s="1" t="s">
        <v>27</v>
      </c>
      <c r="D239" s="24" t="s">
        <v>28</v>
      </c>
      <c r="E239" s="29" t="s">
        <v>25</v>
      </c>
      <c r="F239" s="11">
        <f>VLOOKUP(B239,'[2]DHG 2023-24'!$B$2:$J$265,9,FALSE)</f>
        <v>31</v>
      </c>
      <c r="G239" s="11">
        <f>VLOOKUP(B239,'[2]DHG 2023-24'!$B$2:$K$265,10,FALSE)</f>
        <v>662</v>
      </c>
      <c r="H239" s="11">
        <f>VLOOKUP(B239,'[2]DHG 2023-24'!$B$2:$AV$265,47,FALSE)</f>
        <v>1095.3400000000001</v>
      </c>
      <c r="I239" s="11">
        <f>VLOOKUP(B239,'[2]DHG 2023-24'!$B$2:$AW$265,48,FALSE)</f>
        <v>254.39</v>
      </c>
      <c r="J239" s="11">
        <f>VLOOKUP(B239,'[2]DHG 2023-24'!$B$2:$CO$265,49,FALSE)</f>
        <v>12</v>
      </c>
      <c r="K239" s="11">
        <f>VLOOKUP(B239,'[2]DHG 2023-24'!$B$2:$AK$265,36,FALSE)</f>
        <v>0</v>
      </c>
      <c r="L239" s="12">
        <f>VLOOKUP(B239,'[2]DHG 2023-24'!$B$2:$AY$265,50,FALSE)</f>
        <v>1361.73</v>
      </c>
      <c r="M239" s="11">
        <f>VLOOKUP(B239,'[2]DHG 2023-24'!$B$2:$CM$265,90,FALSE)</f>
        <v>1080.9000000000001</v>
      </c>
      <c r="N239" s="11">
        <f>VLOOKUP(B239,'[2]DHG 2023-24'!$B$2:$CN$265,91,FALSE)</f>
        <v>279.20999999999998</v>
      </c>
      <c r="O239" s="11">
        <f>VLOOKUP(B239,'[2]DHG 2023-24'!$B$2:$CO$265,92,FALSE)</f>
        <v>18</v>
      </c>
      <c r="P239" s="46">
        <f>VLOOKUP(B239,'[2]DHG 2023-24'!$B$2:$CP$265,93,FALSE)</f>
        <v>1378.1100000000001</v>
      </c>
      <c r="Q239" s="11">
        <f>VLOOKUP(B239,'[1]DHG 2024-25'!$B$2:$J$265,9,FALSE)</f>
        <v>33</v>
      </c>
      <c r="R239" s="11">
        <f>VLOOKUP(B239,'[1]DHG 2024-25'!$B$2:$K$265,10,FALSE)</f>
        <v>680</v>
      </c>
      <c r="S239" s="11">
        <f>VLOOKUP(B239,'[1]DHG 2024-25'!$B$2:$AV$265,47,FALSE)</f>
        <v>1168.8499999999999</v>
      </c>
      <c r="T239" s="11">
        <f>VLOOKUP(B239,'[1]DHG 2024-25'!$B$2:$AW$265,48,FALSE)</f>
        <v>235.44</v>
      </c>
      <c r="U239" s="11">
        <f>VLOOKUP(B239,'[1]DHG 2024-25'!$B$2:$AX$265,49,FALSE)</f>
        <v>12</v>
      </c>
      <c r="V239" s="11">
        <f>VLOOKUP(B239,'[1]DHG 2024-25'!$B$2:$AL$265,37,FALSE)</f>
        <v>0</v>
      </c>
      <c r="W239" s="50">
        <f>VLOOKUP(B239,'[1]DHG 2024-25'!$B$2:$AY$265,50,FALSE)</f>
        <v>1416.29</v>
      </c>
      <c r="X239" s="39">
        <f t="shared" si="6"/>
        <v>54.559999999999945</v>
      </c>
      <c r="Z239" s="41">
        <f t="shared" si="7"/>
        <v>38.179999999999836</v>
      </c>
    </row>
    <row r="240" spans="1:26" ht="20.149999999999999" customHeight="1" x14ac:dyDescent="0.4">
      <c r="A240" s="21">
        <v>94</v>
      </c>
      <c r="B240" s="1" t="s">
        <v>331</v>
      </c>
      <c r="C240" s="1" t="s">
        <v>27</v>
      </c>
      <c r="D240" s="24" t="s">
        <v>332</v>
      </c>
      <c r="E240" s="29" t="s">
        <v>328</v>
      </c>
      <c r="F240" s="11">
        <f>VLOOKUP(B240,'[2]DHG 2023-24'!$B$2:$J$265,9,FALSE)</f>
        <v>15</v>
      </c>
      <c r="G240" s="11">
        <f>VLOOKUP(B240,'[2]DHG 2023-24'!$B$2:$K$265,10,FALSE)</f>
        <v>354</v>
      </c>
      <c r="H240" s="11">
        <f>VLOOKUP(B240,'[2]DHG 2023-24'!$B$2:$AV$265,47,FALSE)</f>
        <v>624.04</v>
      </c>
      <c r="I240" s="11">
        <f>VLOOKUP(B240,'[2]DHG 2023-24'!$B$2:$AW$265,48,FALSE)</f>
        <v>69.209999999999994</v>
      </c>
      <c r="J240" s="11">
        <f>VLOOKUP(B240,'[2]DHG 2023-24'!$B$2:$CO$265,49,FALSE)</f>
        <v>6</v>
      </c>
      <c r="K240" s="11">
        <f>VLOOKUP(B240,'[2]DHG 2023-24'!$B$2:$AK$265,36,FALSE)</f>
        <v>0</v>
      </c>
      <c r="L240" s="12">
        <f>VLOOKUP(B240,'[2]DHG 2023-24'!$B$2:$AY$265,50,FALSE)</f>
        <v>699.25</v>
      </c>
      <c r="M240" s="11">
        <f>VLOOKUP(B240,'[2]DHG 2023-24'!$B$2:$CM$265,90,FALSE)</f>
        <v>605</v>
      </c>
      <c r="N240" s="11">
        <f>VLOOKUP(B240,'[2]DHG 2023-24'!$B$2:$CN$265,91,FALSE)</f>
        <v>92.25</v>
      </c>
      <c r="O240" s="11">
        <f>VLOOKUP(B240,'[2]DHG 2023-24'!$B$2:$CO$265,92,FALSE)</f>
        <v>6</v>
      </c>
      <c r="P240" s="46">
        <f>VLOOKUP(B240,'[2]DHG 2023-24'!$B$2:$CP$265,93,FALSE)</f>
        <v>703.25</v>
      </c>
      <c r="Q240" s="11">
        <f>VLOOKUP(B240,'[1]DHG 2024-25'!$B$2:$J$265,9,FALSE)</f>
        <v>15</v>
      </c>
      <c r="R240" s="11">
        <f>VLOOKUP(B240,'[1]DHG 2024-25'!$B$2:$K$265,10,FALSE)</f>
        <v>372</v>
      </c>
      <c r="S240" s="11">
        <f>VLOOKUP(B240,'[1]DHG 2024-25'!$B$2:$AV$265,47,FALSE)</f>
        <v>672.28</v>
      </c>
      <c r="T240" s="11">
        <f>VLOOKUP(B240,'[1]DHG 2024-25'!$B$2:$AW$265,48,FALSE)</f>
        <v>63.72</v>
      </c>
      <c r="U240" s="11">
        <f>VLOOKUP(B240,'[1]DHG 2024-25'!$B$2:$AX$265,49,FALSE)</f>
        <v>6</v>
      </c>
      <c r="V240" s="11">
        <f>VLOOKUP(B240,'[1]DHG 2024-25'!$B$2:$AL$265,37,FALSE)</f>
        <v>0</v>
      </c>
      <c r="W240" s="50">
        <f>VLOOKUP(B240,'[1]DHG 2024-25'!$B$2:$AY$265,50,FALSE)</f>
        <v>742</v>
      </c>
      <c r="X240" s="39">
        <f t="shared" si="6"/>
        <v>42.75</v>
      </c>
      <c r="Z240" s="41">
        <f t="shared" si="7"/>
        <v>38.75</v>
      </c>
    </row>
    <row r="241" spans="1:26" ht="20.149999999999999" customHeight="1" x14ac:dyDescent="0.4">
      <c r="A241" s="2">
        <v>77</v>
      </c>
      <c r="B241" s="1" t="s">
        <v>214</v>
      </c>
      <c r="C241" s="1" t="s">
        <v>49</v>
      </c>
      <c r="D241" s="24" t="s">
        <v>215</v>
      </c>
      <c r="E241" s="29" t="s">
        <v>216</v>
      </c>
      <c r="F241" s="11">
        <f>VLOOKUP(B241,'[2]DHG 2023-24'!$B$2:$J$265,9,FALSE)</f>
        <v>23</v>
      </c>
      <c r="G241" s="11">
        <f>VLOOKUP(B241,'[2]DHG 2023-24'!$B$2:$K$265,10,FALSE)</f>
        <v>716</v>
      </c>
      <c r="H241" s="11">
        <f>VLOOKUP(B241,'[2]DHG 2023-24'!$B$2:$AV$265,47,FALSE)</f>
        <v>917.94999999999993</v>
      </c>
      <c r="I241" s="11">
        <f>VLOOKUP(B241,'[2]DHG 2023-24'!$B$2:$AW$265,48,FALSE)</f>
        <v>94.37</v>
      </c>
      <c r="J241" s="11">
        <f>VLOOKUP(B241,'[2]DHG 2023-24'!$B$2:$CO$265,49,FALSE)</f>
        <v>10</v>
      </c>
      <c r="K241" s="11">
        <f>VLOOKUP(B241,'[2]DHG 2023-24'!$B$2:$AK$265,36,FALSE)</f>
        <v>0</v>
      </c>
      <c r="L241" s="12">
        <f>VLOOKUP(B241,'[2]DHG 2023-24'!$B$2:$AY$265,50,FALSE)</f>
        <v>1022.3199999999999</v>
      </c>
      <c r="M241" s="11">
        <f>VLOOKUP(B241,'[2]DHG 2023-24'!$B$2:$CM$265,90,FALSE)</f>
        <v>914.09999999999991</v>
      </c>
      <c r="N241" s="11">
        <f>VLOOKUP(B241,'[2]DHG 2023-24'!$B$2:$CN$265,91,FALSE)</f>
        <v>123.4</v>
      </c>
      <c r="O241" s="11">
        <f>VLOOKUP(B241,'[2]DHG 2023-24'!$B$2:$CO$265,92,FALSE)</f>
        <v>10</v>
      </c>
      <c r="P241" s="46">
        <f>VLOOKUP(B241,'[2]DHG 2023-24'!$B$2:$CP$265,93,FALSE)</f>
        <v>1047.5</v>
      </c>
      <c r="Q241" s="11">
        <f>VLOOKUP(B241,'[1]DHG 2024-25'!$B$2:$J$265,9,FALSE)</f>
        <v>25</v>
      </c>
      <c r="R241" s="11">
        <f>VLOOKUP(B241,'[1]DHG 2024-25'!$B$2:$K$265,10,FALSE)</f>
        <v>761</v>
      </c>
      <c r="S241" s="11">
        <f>VLOOKUP(B241,'[1]DHG 2024-25'!$B$2:$AV$265,47,FALSE)</f>
        <v>976.34</v>
      </c>
      <c r="T241" s="11">
        <f>VLOOKUP(B241,'[1]DHG 2024-25'!$B$2:$AW$265,48,FALSE)</f>
        <v>100.09</v>
      </c>
      <c r="U241" s="11">
        <f>VLOOKUP(B241,'[1]DHG 2024-25'!$B$2:$AX$265,49,FALSE)</f>
        <v>10</v>
      </c>
      <c r="V241" s="11">
        <f>VLOOKUP(B241,'[1]DHG 2024-25'!$B$2:$AL$265,37,FALSE)</f>
        <v>0</v>
      </c>
      <c r="W241" s="50">
        <f>VLOOKUP(B241,'[1]DHG 2024-25'!$B$2:$AY$265,50,FALSE)</f>
        <v>1086.43</v>
      </c>
      <c r="X241" s="39">
        <f t="shared" si="6"/>
        <v>64.110000000000127</v>
      </c>
      <c r="Z241" s="41">
        <f t="shared" si="7"/>
        <v>38.930000000000064</v>
      </c>
    </row>
    <row r="242" spans="1:26" ht="20.149999999999999" customHeight="1" x14ac:dyDescent="0.4">
      <c r="A242" s="2">
        <v>77</v>
      </c>
      <c r="B242" s="1" t="s">
        <v>203</v>
      </c>
      <c r="C242" s="1" t="s">
        <v>30</v>
      </c>
      <c r="D242" s="24" t="s">
        <v>204</v>
      </c>
      <c r="E242" s="29" t="s">
        <v>205</v>
      </c>
      <c r="F242" s="11">
        <f>VLOOKUP(B242,'[2]DHG 2023-24'!$B$2:$J$265,9,FALSE)</f>
        <v>31</v>
      </c>
      <c r="G242" s="11">
        <f>VLOOKUP(B242,'[2]DHG 2023-24'!$B$2:$K$265,10,FALSE)</f>
        <v>1047</v>
      </c>
      <c r="H242" s="11">
        <f>VLOOKUP(B242,'[2]DHG 2023-24'!$B$2:$AV$265,47,FALSE)</f>
        <v>1106.4499999999998</v>
      </c>
      <c r="I242" s="11">
        <f>VLOOKUP(B242,'[2]DHG 2023-24'!$B$2:$AW$265,48,FALSE)</f>
        <v>146.12</v>
      </c>
      <c r="J242" s="11">
        <f>VLOOKUP(B242,'[2]DHG 2023-24'!$B$2:$CO$265,49,FALSE)</f>
        <v>11</v>
      </c>
      <c r="K242" s="11">
        <f>VLOOKUP(B242,'[2]DHG 2023-24'!$B$2:$AK$265,36,FALSE)</f>
        <v>0</v>
      </c>
      <c r="L242" s="12">
        <f>VLOOKUP(B242,'[2]DHG 2023-24'!$B$2:$AY$265,50,FALSE)</f>
        <v>1263.5699999999997</v>
      </c>
      <c r="M242" s="11">
        <f>VLOOKUP(B242,'[2]DHG 2023-24'!$B$2:$CM$265,90,FALSE)</f>
        <v>1135.1999999999998</v>
      </c>
      <c r="N242" s="11">
        <f>VLOOKUP(B242,'[2]DHG 2023-24'!$B$2:$CN$265,91,FALSE)</f>
        <v>148.08000000000001</v>
      </c>
      <c r="O242" s="11">
        <f>VLOOKUP(B242,'[2]DHG 2023-24'!$B$2:$CO$265,92,FALSE)</f>
        <v>12</v>
      </c>
      <c r="P242" s="46">
        <f>VLOOKUP(B242,'[2]DHG 2023-24'!$B$2:$CP$265,93,FALSE)</f>
        <v>1295.2799999999997</v>
      </c>
      <c r="Q242" s="11">
        <f>VLOOKUP(B242,'[1]DHG 2024-25'!$B$2:$J$265,9,FALSE)</f>
        <v>32.5</v>
      </c>
      <c r="R242" s="11">
        <f>VLOOKUP(B242,'[1]DHG 2024-25'!$B$2:$K$265,10,FALSE)</f>
        <v>1083</v>
      </c>
      <c r="S242" s="11">
        <f>VLOOKUP(B242,'[1]DHG 2024-25'!$B$2:$AV$265,47,FALSE)</f>
        <v>1197.6500000000001</v>
      </c>
      <c r="T242" s="11">
        <f>VLOOKUP(B242,'[1]DHG 2024-25'!$B$2:$AW$265,48,FALSE)</f>
        <v>126.82</v>
      </c>
      <c r="U242" s="11">
        <f>VLOOKUP(B242,'[1]DHG 2024-25'!$B$2:$AX$265,49,FALSE)</f>
        <v>11</v>
      </c>
      <c r="V242" s="11">
        <f>VLOOKUP(B242,'[1]DHG 2024-25'!$B$2:$AL$265,37,FALSE)</f>
        <v>0</v>
      </c>
      <c r="W242" s="50">
        <f>VLOOKUP(B242,'[1]DHG 2024-25'!$B$2:$AY$265,50,FALSE)</f>
        <v>1335.47</v>
      </c>
      <c r="X242" s="39">
        <f t="shared" si="6"/>
        <v>71.900000000000318</v>
      </c>
      <c r="Z242" s="41">
        <f t="shared" si="7"/>
        <v>40.190000000000282</v>
      </c>
    </row>
    <row r="243" spans="1:26" ht="20.149999999999999" customHeight="1" x14ac:dyDescent="0.4">
      <c r="A243" s="21">
        <v>94</v>
      </c>
      <c r="B243" s="1" t="s">
        <v>361</v>
      </c>
      <c r="C243" s="1" t="s">
        <v>55</v>
      </c>
      <c r="D243" s="24" t="s">
        <v>182</v>
      </c>
      <c r="E243" s="29" t="s">
        <v>347</v>
      </c>
      <c r="F243" s="11">
        <f>VLOOKUP(B243,'[2]DHG 2023-24'!$B$2:$J$265,9,FALSE)</f>
        <v>23</v>
      </c>
      <c r="G243" s="11">
        <f>VLOOKUP(B243,'[2]DHG 2023-24'!$B$2:$K$265,10,FALSE)</f>
        <v>554</v>
      </c>
      <c r="H243" s="11">
        <f>VLOOKUP(B243,'[2]DHG 2023-24'!$B$2:$AV$265,47,FALSE)</f>
        <v>827.21</v>
      </c>
      <c r="I243" s="11">
        <f>VLOOKUP(B243,'[2]DHG 2023-24'!$B$2:$AW$265,48,FALSE)</f>
        <v>159.55000000000001</v>
      </c>
      <c r="J243" s="11">
        <f>VLOOKUP(B243,'[2]DHG 2023-24'!$B$2:$CO$265,49,FALSE)</f>
        <v>13</v>
      </c>
      <c r="K243" s="11">
        <f>VLOOKUP(B243,'[2]DHG 2023-24'!$B$2:$AK$265,36,FALSE)</f>
        <v>11</v>
      </c>
      <c r="L243" s="12">
        <f>VLOOKUP(B243,'[2]DHG 2023-24'!$B$2:$AY$265,50,FALSE)</f>
        <v>999.76</v>
      </c>
      <c r="M243" s="11">
        <f>VLOOKUP(B243,'[2]DHG 2023-24'!$B$2:$CM$265,90,FALSE)</f>
        <v>826.90000000000009</v>
      </c>
      <c r="N243" s="11">
        <f>VLOOKUP(B243,'[2]DHG 2023-24'!$B$2:$CN$265,91,FALSE)</f>
        <v>168.12</v>
      </c>
      <c r="O243" s="11">
        <f>VLOOKUP(B243,'[2]DHG 2023-24'!$B$2:$CO$265,92,FALSE)</f>
        <v>13</v>
      </c>
      <c r="P243" s="46">
        <f>VLOOKUP(B243,'[2]DHG 2023-24'!$B$2:$CP$265,93,FALSE)</f>
        <v>1008.02</v>
      </c>
      <c r="Q243" s="11">
        <f>VLOOKUP(B243,'[1]DHG 2024-25'!$B$2:$J$265,9,FALSE)</f>
        <v>23</v>
      </c>
      <c r="R243" s="11">
        <f>VLOOKUP(B243,'[1]DHG 2024-25'!$B$2:$K$265,10,FALSE)</f>
        <v>584</v>
      </c>
      <c r="S243" s="11">
        <f>VLOOKUP(B243,'[1]DHG 2024-25'!$B$2:$AV$265,47,FALSE)</f>
        <v>869.66000000000008</v>
      </c>
      <c r="T243" s="11">
        <f>VLOOKUP(B243,'[1]DHG 2024-25'!$B$2:$AW$265,48,FALSE)</f>
        <v>168.22</v>
      </c>
      <c r="U243" s="11">
        <f>VLOOKUP(B243,'[1]DHG 2024-25'!$B$2:$AX$265,49,FALSE)</f>
        <v>13</v>
      </c>
      <c r="V243" s="11">
        <f>VLOOKUP(B243,'[1]DHG 2024-25'!$B$2:$AL$265,37,FALSE)</f>
        <v>11</v>
      </c>
      <c r="W243" s="50">
        <f>VLOOKUP(B243,'[1]DHG 2024-25'!$B$2:$AY$265,50,FALSE)</f>
        <v>1050.8800000000001</v>
      </c>
      <c r="X243" s="39">
        <f t="shared" si="6"/>
        <v>51.120000000000118</v>
      </c>
      <c r="Z243" s="41">
        <f t="shared" si="7"/>
        <v>42.860000000000127</v>
      </c>
    </row>
    <row r="244" spans="1:26" ht="20.149999999999999" customHeight="1" x14ac:dyDescent="0.4">
      <c r="A244" s="2">
        <v>77</v>
      </c>
      <c r="B244" s="1" t="s">
        <v>175</v>
      </c>
      <c r="C244" s="1" t="s">
        <v>81</v>
      </c>
      <c r="D244" s="24" t="s">
        <v>176</v>
      </c>
      <c r="E244" s="29" t="s">
        <v>177</v>
      </c>
      <c r="F244" s="11">
        <f>VLOOKUP(B244,'[2]DHG 2023-24'!$B$2:$J$265,9,FALSE)</f>
        <v>28</v>
      </c>
      <c r="G244" s="11">
        <f>VLOOKUP(B244,'[2]DHG 2023-24'!$B$2:$K$265,10,FALSE)</f>
        <v>624</v>
      </c>
      <c r="H244" s="11">
        <f>VLOOKUP(B244,'[2]DHG 2023-24'!$B$2:$AV$265,47,FALSE)</f>
        <v>1058.19</v>
      </c>
      <c r="I244" s="11">
        <f>VLOOKUP(B244,'[2]DHG 2023-24'!$B$2:$AW$265,48,FALSE)</f>
        <v>167.57</v>
      </c>
      <c r="J244" s="11">
        <f>VLOOKUP(B244,'[2]DHG 2023-24'!$B$2:$CO$265,49,FALSE)</f>
        <v>20</v>
      </c>
      <c r="K244" s="11">
        <f>VLOOKUP(B244,'[2]DHG 2023-24'!$B$2:$AK$265,36,FALSE)</f>
        <v>9</v>
      </c>
      <c r="L244" s="12">
        <f>VLOOKUP(B244,'[2]DHG 2023-24'!$B$2:$AY$265,50,FALSE)</f>
        <v>1245.76</v>
      </c>
      <c r="M244" s="11">
        <f>VLOOKUP(B244,'[2]DHG 2023-24'!$B$2:$CM$265,90,FALSE)</f>
        <v>1046</v>
      </c>
      <c r="N244" s="11">
        <f>VLOOKUP(B244,'[2]DHG 2023-24'!$B$2:$CN$265,91,FALSE)</f>
        <v>190.76</v>
      </c>
      <c r="O244" s="11">
        <f>VLOOKUP(B244,'[2]DHG 2023-24'!$B$2:$CO$265,92,FALSE)</f>
        <v>20</v>
      </c>
      <c r="P244" s="46">
        <f>VLOOKUP(B244,'[2]DHG 2023-24'!$B$2:$CP$265,93,FALSE)</f>
        <v>1256.76</v>
      </c>
      <c r="Q244" s="11">
        <f>VLOOKUP(B244,'[1]DHG 2024-25'!$B$2:$J$265,9,FALSE)</f>
        <v>28</v>
      </c>
      <c r="R244" s="11">
        <f>VLOOKUP(B244,'[1]DHG 2024-25'!$B$2:$K$265,10,FALSE)</f>
        <v>633</v>
      </c>
      <c r="S244" s="11">
        <f>VLOOKUP(B244,'[1]DHG 2024-25'!$B$2:$AV$265,47,FALSE)</f>
        <v>1093.1099999999999</v>
      </c>
      <c r="T244" s="11">
        <f>VLOOKUP(B244,'[1]DHG 2024-25'!$B$2:$AW$265,48,FALSE)</f>
        <v>188.31</v>
      </c>
      <c r="U244" s="11">
        <f>VLOOKUP(B244,'[1]DHG 2024-25'!$B$2:$AX$265,49,FALSE)</f>
        <v>20</v>
      </c>
      <c r="V244" s="11">
        <f>VLOOKUP(B244,'[1]DHG 2024-25'!$B$2:$AL$265,37,FALSE)</f>
        <v>9</v>
      </c>
      <c r="W244" s="50">
        <f>VLOOKUP(B244,'[1]DHG 2024-25'!$B$2:$AY$265,50,FALSE)</f>
        <v>1301.4199999999998</v>
      </c>
      <c r="X244" s="39">
        <f t="shared" si="6"/>
        <v>55.659999999999854</v>
      </c>
      <c r="Z244" s="41">
        <f t="shared" si="7"/>
        <v>44.659999999999854</v>
      </c>
    </row>
    <row r="245" spans="1:26" ht="20.149999999999999" customHeight="1" x14ac:dyDescent="0.4">
      <c r="A245" s="2">
        <v>77</v>
      </c>
      <c r="B245" s="1" t="s">
        <v>67</v>
      </c>
      <c r="C245" s="1" t="s">
        <v>27</v>
      </c>
      <c r="D245" s="24" t="s">
        <v>68</v>
      </c>
      <c r="E245" s="29" t="s">
        <v>66</v>
      </c>
      <c r="F245" s="11">
        <f>VLOOKUP(B245,'[2]DHG 2023-24'!$B$2:$J$265,9,FALSE)</f>
        <v>32</v>
      </c>
      <c r="G245" s="11">
        <f>VLOOKUP(B245,'[2]DHG 2023-24'!$B$2:$K$265,10,FALSE)</f>
        <v>710</v>
      </c>
      <c r="H245" s="11">
        <f>VLOOKUP(B245,'[2]DHG 2023-24'!$B$2:$AV$265,47,FALSE)</f>
        <v>1190.5700000000002</v>
      </c>
      <c r="I245" s="11">
        <f>VLOOKUP(B245,'[2]DHG 2023-24'!$B$2:$AW$265,48,FALSE)</f>
        <v>210.96</v>
      </c>
      <c r="J245" s="11">
        <f>VLOOKUP(B245,'[2]DHG 2023-24'!$B$2:$CO$265,49,FALSE)</f>
        <v>18</v>
      </c>
      <c r="K245" s="11">
        <f>VLOOKUP(B245,'[2]DHG 2023-24'!$B$2:$AK$265,36,FALSE)</f>
        <v>0</v>
      </c>
      <c r="L245" s="12">
        <f>VLOOKUP(B245,'[2]DHG 2023-24'!$B$2:$AY$265,50,FALSE)</f>
        <v>1419.5300000000002</v>
      </c>
      <c r="M245" s="11">
        <f>VLOOKUP(B245,'[2]DHG 2023-24'!$B$2:$CM$265,90,FALSE)</f>
        <v>1204.5000000000002</v>
      </c>
      <c r="N245" s="11">
        <f>VLOOKUP(B245,'[2]DHG 2023-24'!$B$2:$CN$265,91,FALSE)</f>
        <v>214.03</v>
      </c>
      <c r="O245" s="11">
        <f>VLOOKUP(B245,'[2]DHG 2023-24'!$B$2:$CO$265,92,FALSE)</f>
        <v>20.5</v>
      </c>
      <c r="P245" s="46">
        <f>VLOOKUP(B245,'[2]DHG 2023-24'!$B$2:$CP$265,93,FALSE)</f>
        <v>1439.0300000000002</v>
      </c>
      <c r="Q245" s="11">
        <f>VLOOKUP(B245,'[1]DHG 2024-25'!$B$2:$J$265,9,FALSE)</f>
        <v>33</v>
      </c>
      <c r="R245" s="11">
        <f>VLOOKUP(B245,'[1]DHG 2024-25'!$B$2:$K$265,10,FALSE)</f>
        <v>740</v>
      </c>
      <c r="S245" s="11">
        <f>VLOOKUP(B245,'[1]DHG 2024-25'!$B$2:$AV$265,47,FALSE)</f>
        <v>1250.6199999999999</v>
      </c>
      <c r="T245" s="11">
        <f>VLOOKUP(B245,'[1]DHG 2024-25'!$B$2:$AW$265,48,FALSE)</f>
        <v>216.81</v>
      </c>
      <c r="U245" s="11">
        <f>VLOOKUP(B245,'[1]DHG 2024-25'!$B$2:$AX$265,49,FALSE)</f>
        <v>18</v>
      </c>
      <c r="V245" s="11">
        <f>VLOOKUP(B245,'[1]DHG 2024-25'!$B$2:$AL$265,37,FALSE)</f>
        <v>0</v>
      </c>
      <c r="W245" s="50">
        <f>VLOOKUP(B245,'[1]DHG 2024-25'!$B$2:$AY$265,50,FALSE)</f>
        <v>1485.4299999999998</v>
      </c>
      <c r="X245" s="39">
        <f t="shared" si="6"/>
        <v>65.899999999999636</v>
      </c>
      <c r="Z245" s="41">
        <f t="shared" si="7"/>
        <v>46.399999999999636</v>
      </c>
    </row>
    <row r="246" spans="1:26" ht="20.149999999999999" customHeight="1" x14ac:dyDescent="0.4">
      <c r="A246" s="2">
        <v>77</v>
      </c>
      <c r="B246" s="1" t="s">
        <v>89</v>
      </c>
      <c r="C246" s="1" t="s">
        <v>55</v>
      </c>
      <c r="D246" s="24" t="s">
        <v>90</v>
      </c>
      <c r="E246" s="29" t="s">
        <v>91</v>
      </c>
      <c r="F246" s="11">
        <f>VLOOKUP(B246,'[2]DHG 2023-24'!$B$2:$J$265,9,FALSE)</f>
        <v>23</v>
      </c>
      <c r="G246" s="11">
        <f>VLOOKUP(B246,'[2]DHG 2023-24'!$B$2:$K$265,10,FALSE)</f>
        <v>588</v>
      </c>
      <c r="H246" s="11">
        <f>VLOOKUP(B246,'[2]DHG 2023-24'!$B$2:$AV$265,47,FALSE)</f>
        <v>885.27</v>
      </c>
      <c r="I246" s="11">
        <f>VLOOKUP(B246,'[2]DHG 2023-24'!$B$2:$AW$265,48,FALSE)</f>
        <v>148.93</v>
      </c>
      <c r="J246" s="11">
        <f>VLOOKUP(B246,'[2]DHG 2023-24'!$B$2:$CO$265,49,FALSE)</f>
        <v>12</v>
      </c>
      <c r="K246" s="11">
        <f>VLOOKUP(B246,'[2]DHG 2023-24'!$B$2:$AK$265,36,FALSE)</f>
        <v>7</v>
      </c>
      <c r="L246" s="12">
        <f>VLOOKUP(B246,'[2]DHG 2023-24'!$B$2:$AY$265,50,FALSE)</f>
        <v>1046.2</v>
      </c>
      <c r="M246" s="11">
        <f>VLOOKUP(B246,'[2]DHG 2023-24'!$B$2:$CM$265,90,FALSE)</f>
        <v>895</v>
      </c>
      <c r="N246" s="11">
        <f>VLOOKUP(B246,'[2]DHG 2023-24'!$B$2:$CN$265,91,FALSE)</f>
        <v>165.52</v>
      </c>
      <c r="O246" s="11">
        <f>VLOOKUP(B246,'[2]DHG 2023-24'!$B$2:$CO$265,92,FALSE)</f>
        <v>12</v>
      </c>
      <c r="P246" s="46">
        <f>VLOOKUP(B246,'[2]DHG 2023-24'!$B$2:$CP$265,93,FALSE)</f>
        <v>1072.52</v>
      </c>
      <c r="Q246" s="11">
        <f>VLOOKUP(B246,'[1]DHG 2024-25'!$B$2:$J$265,9,FALSE)</f>
        <v>24</v>
      </c>
      <c r="R246" s="11">
        <f>VLOOKUP(B246,'[1]DHG 2024-25'!$B$2:$K$265,10,FALSE)</f>
        <v>630</v>
      </c>
      <c r="S246" s="11">
        <f>VLOOKUP(B246,'[1]DHG 2024-25'!$B$2:$AV$265,47,FALSE)</f>
        <v>957.07999999999993</v>
      </c>
      <c r="T246" s="11">
        <f>VLOOKUP(B246,'[1]DHG 2024-25'!$B$2:$AW$265,48,FALSE)</f>
        <v>152.44999999999999</v>
      </c>
      <c r="U246" s="11">
        <f>VLOOKUP(B246,'[1]DHG 2024-25'!$B$2:$AX$265,49,FALSE)</f>
        <v>12</v>
      </c>
      <c r="V246" s="11">
        <f>VLOOKUP(B246,'[1]DHG 2024-25'!$B$2:$AL$265,37,FALSE)</f>
        <v>7</v>
      </c>
      <c r="W246" s="50">
        <f>VLOOKUP(B246,'[1]DHG 2024-25'!$B$2:$AY$265,50,FALSE)</f>
        <v>1121.53</v>
      </c>
      <c r="X246" s="39">
        <f t="shared" si="6"/>
        <v>75.329999999999927</v>
      </c>
      <c r="Z246" s="41">
        <f t="shared" si="7"/>
        <v>49.009999999999991</v>
      </c>
    </row>
    <row r="247" spans="1:26" ht="20.149999999999999" customHeight="1" x14ac:dyDescent="0.4">
      <c r="A247" s="2">
        <v>77</v>
      </c>
      <c r="B247" s="1" t="s">
        <v>152</v>
      </c>
      <c r="C247" s="1" t="s">
        <v>55</v>
      </c>
      <c r="D247" s="24" t="s">
        <v>153</v>
      </c>
      <c r="E247" s="29" t="s">
        <v>154</v>
      </c>
      <c r="F247" s="11">
        <f>VLOOKUP(B247,'[2]DHG 2023-24'!$B$2:$J$265,9,FALSE)</f>
        <v>31</v>
      </c>
      <c r="G247" s="11">
        <f>VLOOKUP(B247,'[2]DHG 2023-24'!$B$2:$K$265,10,FALSE)</f>
        <v>578</v>
      </c>
      <c r="H247" s="11">
        <f>VLOOKUP(B247,'[2]DHG 2023-24'!$B$2:$AV$265,47,FALSE)</f>
        <v>1079.1599999999999</v>
      </c>
      <c r="I247" s="11">
        <f>VLOOKUP(B247,'[2]DHG 2023-24'!$B$2:$AW$265,48,FALSE)</f>
        <v>158.72</v>
      </c>
      <c r="J247" s="11">
        <f>VLOOKUP(B247,'[2]DHG 2023-24'!$B$2:$CO$265,49,FALSE)</f>
        <v>22</v>
      </c>
      <c r="K247" s="11">
        <f>VLOOKUP(B247,'[2]DHG 2023-24'!$B$2:$AK$265,36,FALSE)</f>
        <v>6</v>
      </c>
      <c r="L247" s="12">
        <f>VLOOKUP(B247,'[2]DHG 2023-24'!$B$2:$AY$265,50,FALSE)</f>
        <v>1259.8799999999999</v>
      </c>
      <c r="M247" s="11">
        <f>VLOOKUP(B247,'[2]DHG 2023-24'!$B$2:$CM$265,90,FALSE)</f>
        <v>1110.9999999999998</v>
      </c>
      <c r="N247" s="11">
        <f>VLOOKUP(B247,'[2]DHG 2023-24'!$B$2:$CN$265,91,FALSE)</f>
        <v>204.69</v>
      </c>
      <c r="O247" s="11">
        <f>VLOOKUP(B247,'[2]DHG 2023-24'!$B$2:$CO$265,92,FALSE)</f>
        <v>22</v>
      </c>
      <c r="P247" s="46">
        <f>VLOOKUP(B247,'[2]DHG 2023-24'!$B$2:$CP$265,93,FALSE)</f>
        <v>1337.6899999999998</v>
      </c>
      <c r="Q247" s="11">
        <f>VLOOKUP(B247,'[1]DHG 2024-25'!$B$2:$J$265,9,FALSE)</f>
        <v>34</v>
      </c>
      <c r="R247" s="11">
        <f>VLOOKUP(B247,'[1]DHG 2024-25'!$B$2:$K$265,10,FALSE)</f>
        <v>647</v>
      </c>
      <c r="S247" s="11">
        <f>VLOOKUP(B247,'[1]DHG 2024-25'!$B$2:$AV$265,47,FALSE)</f>
        <v>1191.44</v>
      </c>
      <c r="T247" s="11">
        <f>VLOOKUP(B247,'[1]DHG 2024-25'!$B$2:$AW$265,48,FALSE)</f>
        <v>173.47</v>
      </c>
      <c r="U247" s="11">
        <f>VLOOKUP(B247,'[1]DHG 2024-25'!$B$2:$AX$265,49,FALSE)</f>
        <v>22</v>
      </c>
      <c r="V247" s="11">
        <f>VLOOKUP(B247,'[1]DHG 2024-25'!$B$2:$AL$265,37,FALSE)</f>
        <v>6</v>
      </c>
      <c r="W247" s="50">
        <f>VLOOKUP(B247,'[1]DHG 2024-25'!$B$2:$AY$265,50,FALSE)</f>
        <v>1386.91</v>
      </c>
      <c r="X247" s="39">
        <f t="shared" si="6"/>
        <v>127.0300000000002</v>
      </c>
      <c r="Z247" s="41">
        <f t="shared" si="7"/>
        <v>49.220000000000255</v>
      </c>
    </row>
    <row r="248" spans="1:26" ht="20.149999999999999" customHeight="1" x14ac:dyDescent="0.4">
      <c r="A248" s="2">
        <v>93</v>
      </c>
      <c r="B248" s="1" t="s">
        <v>590</v>
      </c>
      <c r="C248" s="1" t="s">
        <v>27</v>
      </c>
      <c r="D248" s="24" t="s">
        <v>591</v>
      </c>
      <c r="E248" s="29" t="s">
        <v>528</v>
      </c>
      <c r="F248" s="11">
        <f>VLOOKUP(B248,'[2]DHG 2023-24'!$B$2:$J$265,9,FALSE)</f>
        <v>19</v>
      </c>
      <c r="G248" s="11">
        <f>VLOOKUP(B248,'[2]DHG 2023-24'!$B$2:$K$265,10,FALSE)</f>
        <v>564</v>
      </c>
      <c r="H248" s="11">
        <f>VLOOKUP(B248,'[2]DHG 2023-24'!$B$2:$AV$265,47,FALSE)</f>
        <v>715.43999999999994</v>
      </c>
      <c r="I248" s="11">
        <f>VLOOKUP(B248,'[2]DHG 2023-24'!$B$2:$AW$265,48,FALSE)</f>
        <v>133.85</v>
      </c>
      <c r="J248" s="11">
        <f>VLOOKUP(B248,'[2]DHG 2023-24'!$B$2:$CO$265,49,FALSE)</f>
        <v>0</v>
      </c>
      <c r="K248" s="11">
        <f>VLOOKUP(B248,'[2]DHG 2023-24'!$B$2:$AK$265,36,FALSE)</f>
        <v>0</v>
      </c>
      <c r="L248" s="12">
        <f>VLOOKUP(B248,'[2]DHG 2023-24'!$B$2:$AY$265,50,FALSE)</f>
        <v>849.29</v>
      </c>
      <c r="M248" s="11">
        <f>VLOOKUP(B248,'[2]DHG 2023-24'!$B$2:$CM$265,90,FALSE)</f>
        <v>620.5</v>
      </c>
      <c r="N248" s="11">
        <f>VLOOKUP(B248,'[2]DHG 2023-24'!$B$2:$CN$265,91,FALSE)</f>
        <v>189.79</v>
      </c>
      <c r="O248" s="11">
        <f>VLOOKUP(B248,'[2]DHG 2023-24'!$B$2:$CO$265,92,FALSE)</f>
        <v>13.5</v>
      </c>
      <c r="P248" s="46">
        <f>VLOOKUP(B248,'[2]DHG 2023-24'!$B$2:$CP$265,93,FALSE)</f>
        <v>823.79</v>
      </c>
      <c r="Q248" s="11">
        <f>VLOOKUP(B248,'[1]DHG 2024-25'!$B$2:$J$265,9,FALSE)</f>
        <v>19</v>
      </c>
      <c r="R248" s="11">
        <f>VLOOKUP(B248,'[1]DHG 2024-25'!$B$2:$K$265,10,FALSE)</f>
        <v>594</v>
      </c>
      <c r="S248" s="11">
        <f>VLOOKUP(B248,'[1]DHG 2024-25'!$B$2:$AV$265,47,FALSE)</f>
        <v>746.55</v>
      </c>
      <c r="T248" s="11">
        <f>VLOOKUP(B248,'[1]DHG 2024-25'!$B$2:$AW$265,48,FALSE)</f>
        <v>128.35</v>
      </c>
      <c r="U248" s="11">
        <f>VLOOKUP(B248,'[1]DHG 2024-25'!$B$2:$AX$265,49,FALSE)</f>
        <v>9</v>
      </c>
      <c r="V248" s="11">
        <f>VLOOKUP(B248,'[1]DHG 2024-25'!$B$2:$AL$265,37,FALSE)</f>
        <v>0</v>
      </c>
      <c r="W248" s="50">
        <f>VLOOKUP(B248,'[1]DHG 2024-25'!$B$2:$AY$265,50,FALSE)</f>
        <v>883.9</v>
      </c>
      <c r="X248" s="39">
        <f t="shared" si="6"/>
        <v>34.610000000000014</v>
      </c>
      <c r="Z248" s="41">
        <f t="shared" si="7"/>
        <v>60.110000000000014</v>
      </c>
    </row>
    <row r="249" spans="1:26" ht="20.149999999999999" customHeight="1" x14ac:dyDescent="0.4">
      <c r="A249" s="2">
        <v>77</v>
      </c>
      <c r="B249" s="1" t="s">
        <v>106</v>
      </c>
      <c r="C249" s="1" t="s">
        <v>49</v>
      </c>
      <c r="D249" s="24" t="s">
        <v>107</v>
      </c>
      <c r="E249" s="29" t="s">
        <v>108</v>
      </c>
      <c r="F249" s="11">
        <f>VLOOKUP(B249,'[2]DHG 2023-24'!$B$2:$J$265,9,FALSE)</f>
        <v>20</v>
      </c>
      <c r="G249" s="11">
        <f>VLOOKUP(B249,'[2]DHG 2023-24'!$B$2:$K$265,10,FALSE)</f>
        <v>651</v>
      </c>
      <c r="H249" s="11">
        <f>VLOOKUP(B249,'[2]DHG 2023-24'!$B$2:$AV$265,47,FALSE)</f>
        <v>726.18</v>
      </c>
      <c r="I249" s="11">
        <f>VLOOKUP(B249,'[2]DHG 2023-24'!$B$2:$AW$265,48,FALSE)</f>
        <v>100.15</v>
      </c>
      <c r="J249" s="11">
        <f>VLOOKUP(B249,'[2]DHG 2023-24'!$B$2:$CO$265,49,FALSE)</f>
        <v>10</v>
      </c>
      <c r="K249" s="11">
        <f>VLOOKUP(B249,'[2]DHG 2023-24'!$B$2:$AK$265,36,FALSE)</f>
        <v>15</v>
      </c>
      <c r="L249" s="12">
        <f>VLOOKUP(B249,'[2]DHG 2023-24'!$B$2:$AY$265,50,FALSE)</f>
        <v>836.32999999999993</v>
      </c>
      <c r="M249" s="11">
        <f>VLOOKUP(B249,'[2]DHG 2023-24'!$B$2:$CM$265,90,FALSE)</f>
        <v>719.4</v>
      </c>
      <c r="N249" s="11">
        <f>VLOOKUP(B249,'[2]DHG 2023-24'!$B$2:$CN$265,91,FALSE)</f>
        <v>136.43</v>
      </c>
      <c r="O249" s="11">
        <f>VLOOKUP(B249,'[2]DHG 2023-24'!$B$2:$CO$265,92,FALSE)</f>
        <v>20</v>
      </c>
      <c r="P249" s="46">
        <f>VLOOKUP(B249,'[2]DHG 2023-24'!$B$2:$CP$265,93,FALSE)</f>
        <v>875.82999999999993</v>
      </c>
      <c r="Q249" s="11">
        <f>VLOOKUP(B249,'[1]DHG 2024-25'!$B$2:$J$265,9,FALSE)</f>
        <v>23</v>
      </c>
      <c r="R249" s="11">
        <f>VLOOKUP(B249,'[1]DHG 2024-25'!$B$2:$K$265,10,FALSE)</f>
        <v>756</v>
      </c>
      <c r="S249" s="11">
        <f>VLOOKUP(B249,'[1]DHG 2024-25'!$B$2:$AV$265,47,FALSE)</f>
        <v>817.96</v>
      </c>
      <c r="T249" s="11">
        <f>VLOOKUP(B249,'[1]DHG 2024-25'!$B$2:$AW$265,48,FALSE)</f>
        <v>110.3</v>
      </c>
      <c r="U249" s="11">
        <f>VLOOKUP(B249,'[1]DHG 2024-25'!$B$2:$AX$265,49,FALSE)</f>
        <v>10</v>
      </c>
      <c r="V249" s="11">
        <f>VLOOKUP(B249,'[1]DHG 2024-25'!$B$2:$AL$265,37,FALSE)</f>
        <v>15</v>
      </c>
      <c r="W249" s="50">
        <f>VLOOKUP(B249,'[1]DHG 2024-25'!$B$2:$AY$265,50,FALSE)</f>
        <v>938.26</v>
      </c>
      <c r="X249" s="39">
        <f t="shared" si="6"/>
        <v>101.93000000000006</v>
      </c>
      <c r="Z249" s="41">
        <f t="shared" si="7"/>
        <v>62.430000000000064</v>
      </c>
    </row>
    <row r="250" spans="1:26" ht="20.149999999999999" customHeight="1" x14ac:dyDescent="0.4">
      <c r="A250" s="2">
        <v>93</v>
      </c>
      <c r="B250" s="1" t="s">
        <v>604</v>
      </c>
      <c r="C250" s="1" t="s">
        <v>49</v>
      </c>
      <c r="D250" s="24" t="s">
        <v>607</v>
      </c>
      <c r="E250" s="29" t="s">
        <v>518</v>
      </c>
      <c r="F250" s="11">
        <f>VLOOKUP(B250,'[2]DHG 2023-24'!$B$2:$J$265,9,FALSE)</f>
        <v>10</v>
      </c>
      <c r="G250" s="11">
        <f>VLOOKUP(B250,'[2]DHG 2023-24'!$B$2:$K$265,10,FALSE)</f>
        <v>240</v>
      </c>
      <c r="H250" s="11">
        <f>VLOOKUP(B250,'[2]DHG 2023-24'!$B$2:$AV$265,47,FALSE)</f>
        <v>327.88</v>
      </c>
      <c r="I250" s="11">
        <f>VLOOKUP(B250,'[2]DHG 2023-24'!$B$2:$AW$265,48,FALSE)</f>
        <v>83.98</v>
      </c>
      <c r="J250" s="11">
        <f>VLOOKUP(B250,'[2]DHG 2023-24'!$B$2:$CO$265,49,FALSE)</f>
        <v>13</v>
      </c>
      <c r="K250" s="11">
        <f>VLOOKUP(B250,'[2]DHG 2023-24'!$B$2:$AK$265,36,FALSE)</f>
        <v>9</v>
      </c>
      <c r="L250" s="12">
        <f>VLOOKUP(B250,'[2]DHG 2023-24'!$B$2:$AY$265,50,FALSE)</f>
        <v>424.86</v>
      </c>
      <c r="M250" s="11">
        <f>VLOOKUP(B250,'[2]DHG 2023-24'!$B$2:$CM$265,90,FALSE)</f>
        <v>339.95</v>
      </c>
      <c r="N250" s="11">
        <f>VLOOKUP(B250,'[2]DHG 2023-24'!$B$2:$CN$265,91,FALSE)</f>
        <v>117.62</v>
      </c>
      <c r="O250" s="11">
        <f>VLOOKUP(B250,'[2]DHG 2023-24'!$B$2:$CO$265,92,FALSE)</f>
        <v>13</v>
      </c>
      <c r="P250" s="46">
        <f>VLOOKUP(B250,'[2]DHG 2023-24'!$B$2:$CP$265,93,FALSE)</f>
        <v>470.57</v>
      </c>
      <c r="Q250" s="11">
        <f>VLOOKUP(B250,'[1]DHG 2024-25'!$B$2:$J$265,9,FALSE)</f>
        <v>13</v>
      </c>
      <c r="R250" s="11">
        <f>VLOOKUP(B250,'[1]DHG 2024-25'!$B$2:$K$265,10,FALSE)</f>
        <v>322</v>
      </c>
      <c r="S250" s="11">
        <f>VLOOKUP(B250,'[1]DHG 2024-25'!$B$2:$AV$265,47,FALSE)</f>
        <v>410.48</v>
      </c>
      <c r="T250" s="11">
        <f>VLOOKUP(B250,'[1]DHG 2024-25'!$B$2:$AW$265,48,FALSE)</f>
        <v>110.34</v>
      </c>
      <c r="U250" s="11">
        <f>VLOOKUP(B250,'[1]DHG 2024-25'!$B$2:$AX$265,49,FALSE)</f>
        <v>13</v>
      </c>
      <c r="V250" s="11">
        <f>VLOOKUP(B250,'[1]DHG 2024-25'!$B$2:$AL$265,37,FALSE)</f>
        <v>9</v>
      </c>
      <c r="W250" s="50">
        <f>VLOOKUP(B250,'[1]DHG 2024-25'!$B$2:$AY$265,50,FALSE)</f>
        <v>533.82000000000005</v>
      </c>
      <c r="X250" s="39">
        <f t="shared" si="6"/>
        <v>108.96000000000004</v>
      </c>
      <c r="Z250" s="41">
        <f t="shared" si="7"/>
        <v>63.250000000000057</v>
      </c>
    </row>
    <row r="251" spans="1:26" ht="20.149999999999999" customHeight="1" x14ac:dyDescent="0.4">
      <c r="A251" s="21">
        <v>94</v>
      </c>
      <c r="B251" s="1" t="s">
        <v>241</v>
      </c>
      <c r="C251" s="1" t="s">
        <v>30</v>
      </c>
      <c r="D251" s="24" t="s">
        <v>242</v>
      </c>
      <c r="E251" s="29" t="s">
        <v>243</v>
      </c>
      <c r="F251" s="11">
        <f>VLOOKUP(B251,'[2]DHG 2023-24'!$B$2:$J$265,9,FALSE)</f>
        <v>44</v>
      </c>
      <c r="G251" s="11">
        <f>VLOOKUP(B251,'[2]DHG 2023-24'!$B$2:$K$265,10,FALSE)</f>
        <v>1486</v>
      </c>
      <c r="H251" s="11">
        <f>VLOOKUP(B251,'[2]DHG 2023-24'!$B$2:$AV$265,47,FALSE)</f>
        <v>1512.78</v>
      </c>
      <c r="I251" s="11">
        <f>VLOOKUP(B251,'[2]DHG 2023-24'!$B$2:$AW$265,48,FALSE)</f>
        <v>237.93</v>
      </c>
      <c r="J251" s="11">
        <f>VLOOKUP(B251,'[2]DHG 2023-24'!$B$2:$CO$265,49,FALSE)</f>
        <v>17</v>
      </c>
      <c r="K251" s="11">
        <f>VLOOKUP(B251,'[2]DHG 2023-24'!$B$2:$AK$265,36,FALSE)</f>
        <v>0</v>
      </c>
      <c r="L251" s="12">
        <f>VLOOKUP(B251,'[2]DHG 2023-24'!$B$2:$AY$265,50,FALSE)</f>
        <v>1767.71</v>
      </c>
      <c r="M251" s="11">
        <f>VLOOKUP(B251,'[2]DHG 2023-24'!$B$2:$CM$265,90,FALSE)</f>
        <v>1493.1299999999999</v>
      </c>
      <c r="N251" s="11">
        <f>VLOOKUP(B251,'[2]DHG 2023-24'!$B$2:$CN$265,91,FALSE)</f>
        <v>240.04</v>
      </c>
      <c r="O251" s="11">
        <f>VLOOKUP(B251,'[2]DHG 2023-24'!$B$2:$CO$265,92,FALSE)</f>
        <v>17</v>
      </c>
      <c r="P251" s="46">
        <f>VLOOKUP(B251,'[2]DHG 2023-24'!$B$2:$CP$265,93,FALSE)</f>
        <v>1750.17</v>
      </c>
      <c r="Q251" s="11">
        <f>VLOOKUP(B251,'[1]DHG 2024-25'!$B$2:$J$265,9,FALSE)</f>
        <v>46</v>
      </c>
      <c r="R251" s="11">
        <f>VLOOKUP(B251,'[1]DHG 2024-25'!$B$2:$K$265,10,FALSE)</f>
        <v>1551</v>
      </c>
      <c r="S251" s="11">
        <f>VLOOKUP(B251,'[1]DHG 2024-25'!$B$2:$AV$265,47,FALSE)</f>
        <v>1552.32</v>
      </c>
      <c r="T251" s="11">
        <f>VLOOKUP(B251,'[1]DHG 2024-25'!$B$2:$AW$265,48,FALSE)</f>
        <v>245.27</v>
      </c>
      <c r="U251" s="11">
        <f>VLOOKUP(B251,'[1]DHG 2024-25'!$B$2:$AX$265,49,FALSE)</f>
        <v>17</v>
      </c>
      <c r="V251" s="11">
        <f>VLOOKUP(B251,'[1]DHG 2024-25'!$B$2:$AL$265,37,FALSE)</f>
        <v>0</v>
      </c>
      <c r="W251" s="50">
        <f>VLOOKUP(B251,'[1]DHG 2024-25'!$B$2:$AY$265,50,FALSE)</f>
        <v>1814.59</v>
      </c>
      <c r="X251" s="39">
        <f t="shared" si="6"/>
        <v>46.879999999999882</v>
      </c>
      <c r="Z251" s="41">
        <f t="shared" si="7"/>
        <v>64.419999999999845</v>
      </c>
    </row>
    <row r="252" spans="1:26" ht="20.149999999999999" customHeight="1" x14ac:dyDescent="0.4">
      <c r="A252" s="2">
        <v>77</v>
      </c>
      <c r="B252" s="1" t="s">
        <v>172</v>
      </c>
      <c r="C252" s="1" t="s">
        <v>49</v>
      </c>
      <c r="D252" s="24" t="s">
        <v>173</v>
      </c>
      <c r="E252" s="29" t="s">
        <v>174</v>
      </c>
      <c r="F252" s="11">
        <f>VLOOKUP(B252,'[2]DHG 2023-24'!$B$2:$J$265,9,FALSE)</f>
        <v>53</v>
      </c>
      <c r="G252" s="11">
        <f>VLOOKUP(B252,'[2]DHG 2023-24'!$B$2:$K$265,10,FALSE)</f>
        <v>1463</v>
      </c>
      <c r="H252" s="11">
        <f>VLOOKUP(B252,'[2]DHG 2023-24'!$B$2:$AV$265,47,FALSE)</f>
        <v>2025</v>
      </c>
      <c r="I252" s="11">
        <f>VLOOKUP(B252,'[2]DHG 2023-24'!$B$2:$AW$265,48,FALSE)</f>
        <v>381.79</v>
      </c>
      <c r="J252" s="11">
        <f>VLOOKUP(B252,'[2]DHG 2023-24'!$B$2:$CO$265,49,FALSE)</f>
        <v>32</v>
      </c>
      <c r="K252" s="11">
        <f>VLOOKUP(B252,'[2]DHG 2023-24'!$B$2:$AK$265,36,FALSE)</f>
        <v>0</v>
      </c>
      <c r="L252" s="12">
        <f>VLOOKUP(B252,'[2]DHG 2023-24'!$B$2:$AY$265,50,FALSE)</f>
        <v>2438.79</v>
      </c>
      <c r="M252" s="11">
        <f>VLOOKUP(B252,'[2]DHG 2023-24'!$B$2:$CM$265,90,FALSE)</f>
        <v>2058</v>
      </c>
      <c r="N252" s="11">
        <f>VLOOKUP(B252,'[2]DHG 2023-24'!$B$2:$CN$265,91,FALSE)</f>
        <v>396.31</v>
      </c>
      <c r="O252" s="11">
        <f>VLOOKUP(B252,'[2]DHG 2023-24'!$B$2:$CO$265,92,FALSE)</f>
        <v>32</v>
      </c>
      <c r="P252" s="46">
        <f>VLOOKUP(B252,'[2]DHG 2023-24'!$B$2:$CP$265,93,FALSE)</f>
        <v>2486.31</v>
      </c>
      <c r="Q252" s="11">
        <f>VLOOKUP(B252,'[1]DHG 2024-25'!$B$2:$J$265,9,FALSE)</f>
        <v>55</v>
      </c>
      <c r="R252" s="11">
        <f>VLOOKUP(B252,'[1]DHG 2024-25'!$B$2:$K$265,10,FALSE)</f>
        <v>1537</v>
      </c>
      <c r="S252" s="11">
        <f>VLOOKUP(B252,'[1]DHG 2024-25'!$B$2:$AV$265,47,FALSE)</f>
        <v>2156.7800000000002</v>
      </c>
      <c r="T252" s="11">
        <f>VLOOKUP(B252,'[1]DHG 2024-25'!$B$2:$AW$265,48,FALSE)</f>
        <v>365.38</v>
      </c>
      <c r="U252" s="11">
        <f>VLOOKUP(B252,'[1]DHG 2024-25'!$B$2:$AX$265,49,FALSE)</f>
        <v>32</v>
      </c>
      <c r="V252" s="11">
        <f>VLOOKUP(B252,'[1]DHG 2024-25'!$B$2:$AL$265,37,FALSE)</f>
        <v>0</v>
      </c>
      <c r="W252" s="50">
        <f>VLOOKUP(B252,'[1]DHG 2024-25'!$B$2:$AY$265,50,FALSE)</f>
        <v>2554.1600000000003</v>
      </c>
      <c r="X252" s="39">
        <f t="shared" si="6"/>
        <v>115.37000000000035</v>
      </c>
      <c r="Z252" s="41">
        <f t="shared" si="7"/>
        <v>67.850000000000364</v>
      </c>
    </row>
    <row r="253" spans="1:26" ht="20.149999999999999" customHeight="1" x14ac:dyDescent="0.4">
      <c r="A253" s="21">
        <v>94</v>
      </c>
      <c r="B253" s="1" t="s">
        <v>259</v>
      </c>
      <c r="C253" s="1" t="s">
        <v>55</v>
      </c>
      <c r="D253" s="24" t="s">
        <v>260</v>
      </c>
      <c r="E253" s="29" t="s">
        <v>261</v>
      </c>
      <c r="F253" s="11">
        <f>VLOOKUP(B253,'[2]DHG 2023-24'!$B$2:$J$265,9,FALSE)</f>
        <v>16</v>
      </c>
      <c r="G253" s="11">
        <f>VLOOKUP(B253,'[2]DHG 2023-24'!$B$2:$K$265,10,FALSE)</f>
        <v>345</v>
      </c>
      <c r="H253" s="11">
        <f>VLOOKUP(B253,'[2]DHG 2023-24'!$B$2:$AV$265,47,FALSE)</f>
        <v>575.57999999999993</v>
      </c>
      <c r="I253" s="11">
        <f>VLOOKUP(B253,'[2]DHG 2023-24'!$B$2:$AW$265,48,FALSE)</f>
        <v>89.95</v>
      </c>
      <c r="J253" s="11">
        <f>VLOOKUP(B253,'[2]DHG 2023-24'!$B$2:$CO$265,49,FALSE)</f>
        <v>11</v>
      </c>
      <c r="K253" s="11">
        <f>VLOOKUP(B253,'[2]DHG 2023-24'!$B$2:$AK$265,36,FALSE)</f>
        <v>3</v>
      </c>
      <c r="L253" s="12">
        <f>VLOOKUP(B253,'[2]DHG 2023-24'!$B$2:$AY$265,50,FALSE)</f>
        <v>676.53</v>
      </c>
      <c r="M253" s="11">
        <f>VLOOKUP(B253,'[2]DHG 2023-24'!$B$2:$CM$265,90,FALSE)</f>
        <v>548.99999999999989</v>
      </c>
      <c r="N253" s="11">
        <f>VLOOKUP(B253,'[2]DHG 2023-24'!$B$2:$CN$265,91,FALSE)</f>
        <v>84.83</v>
      </c>
      <c r="O253" s="11">
        <f>VLOOKUP(B253,'[2]DHG 2023-24'!$B$2:$CO$265,92,FALSE)</f>
        <v>5</v>
      </c>
      <c r="P253" s="46">
        <f>VLOOKUP(B253,'[2]DHG 2023-24'!$B$2:$CP$265,93,FALSE)</f>
        <v>638.82999999999993</v>
      </c>
      <c r="Q253" s="11">
        <f>VLOOKUP(B253,'[1]DHG 2024-25'!$B$2:$J$265,9,FALSE)</f>
        <v>16</v>
      </c>
      <c r="R253" s="11">
        <f>VLOOKUP(B253,'[1]DHG 2024-25'!$B$2:$K$265,10,FALSE)</f>
        <v>339</v>
      </c>
      <c r="S253" s="11">
        <f>VLOOKUP(B253,'[1]DHG 2024-25'!$B$2:$AV$265,47,FALSE)</f>
        <v>609.54000000000008</v>
      </c>
      <c r="T253" s="11">
        <f>VLOOKUP(B253,'[1]DHG 2024-25'!$B$2:$AW$265,48,FALSE)</f>
        <v>88.16</v>
      </c>
      <c r="U253" s="11">
        <f>VLOOKUP(B253,'[1]DHG 2024-25'!$B$2:$AX$265,49,FALSE)</f>
        <v>11</v>
      </c>
      <c r="V253" s="11">
        <f>VLOOKUP(B253,'[1]DHG 2024-25'!$B$2:$AL$265,37,FALSE)</f>
        <v>3</v>
      </c>
      <c r="W253" s="50">
        <f>VLOOKUP(B253,'[1]DHG 2024-25'!$B$2:$AY$265,50,FALSE)</f>
        <v>708.7</v>
      </c>
      <c r="X253" s="39">
        <f t="shared" si="6"/>
        <v>32.170000000000073</v>
      </c>
      <c r="Z253" s="41">
        <f t="shared" si="7"/>
        <v>69.870000000000118</v>
      </c>
    </row>
    <row r="254" spans="1:26" ht="20.149999999999999" customHeight="1" x14ac:dyDescent="0.4">
      <c r="A254" s="2">
        <v>77</v>
      </c>
      <c r="B254" s="1" t="s">
        <v>163</v>
      </c>
      <c r="C254" s="1" t="s">
        <v>27</v>
      </c>
      <c r="D254" s="24" t="s">
        <v>164</v>
      </c>
      <c r="E254" s="29" t="s">
        <v>165</v>
      </c>
      <c r="F254" s="11">
        <f>VLOOKUP(B254,'[2]DHG 2023-24'!$B$2:$J$265,9,FALSE)</f>
        <v>28</v>
      </c>
      <c r="G254" s="11">
        <f>VLOOKUP(B254,'[2]DHG 2023-24'!$B$2:$K$265,10,FALSE)</f>
        <v>558</v>
      </c>
      <c r="H254" s="11">
        <f>VLOOKUP(B254,'[2]DHG 2023-24'!$B$2:$AV$265,47,FALSE)</f>
        <v>998.52999999999986</v>
      </c>
      <c r="I254" s="11">
        <f>VLOOKUP(B254,'[2]DHG 2023-24'!$B$2:$AW$265,48,FALSE)</f>
        <v>184.33</v>
      </c>
      <c r="J254" s="11">
        <f>VLOOKUP(B254,'[2]DHG 2023-24'!$B$2:$CO$265,49,FALSE)</f>
        <v>11.5</v>
      </c>
      <c r="K254" s="11">
        <f>VLOOKUP(B254,'[2]DHG 2023-24'!$B$2:$AK$265,36,FALSE)</f>
        <v>0</v>
      </c>
      <c r="L254" s="12">
        <f>VLOOKUP(B254,'[2]DHG 2023-24'!$B$2:$AY$265,50,FALSE)</f>
        <v>1194.3599999999999</v>
      </c>
      <c r="M254" s="11">
        <f>VLOOKUP(B254,'[2]DHG 2023-24'!$B$2:$CM$265,90,FALSE)</f>
        <v>944.99999999999989</v>
      </c>
      <c r="N254" s="11">
        <f>VLOOKUP(B254,'[2]DHG 2023-24'!$B$2:$CN$265,91,FALSE)</f>
        <v>229.23000000000002</v>
      </c>
      <c r="O254" s="11">
        <f>VLOOKUP(B254,'[2]DHG 2023-24'!$B$2:$CO$265,92,FALSE)</f>
        <v>11</v>
      </c>
      <c r="P254" s="46">
        <f>VLOOKUP(B254,'[2]DHG 2023-24'!$B$2:$CP$265,93,FALSE)</f>
        <v>1185.2299999999998</v>
      </c>
      <c r="Q254" s="11">
        <f>VLOOKUP(B254,'[1]DHG 2024-25'!$B$2:$J$265,9,FALSE)</f>
        <v>28</v>
      </c>
      <c r="R254" s="11">
        <f>VLOOKUP(B254,'[1]DHG 2024-25'!$B$2:$K$265,10,FALSE)</f>
        <v>550</v>
      </c>
      <c r="S254" s="11">
        <f>VLOOKUP(B254,'[1]DHG 2024-25'!$B$2:$AV$265,47,FALSE)</f>
        <v>1060.21</v>
      </c>
      <c r="T254" s="11">
        <f>VLOOKUP(B254,'[1]DHG 2024-25'!$B$2:$AW$265,48,FALSE)</f>
        <v>186.26</v>
      </c>
      <c r="U254" s="11">
        <f>VLOOKUP(B254,'[1]DHG 2024-25'!$B$2:$AX$265,49,FALSE)</f>
        <v>11.5</v>
      </c>
      <c r="V254" s="11">
        <f>VLOOKUP(B254,'[1]DHG 2024-25'!$B$2:$AL$265,37,FALSE)</f>
        <v>0</v>
      </c>
      <c r="W254" s="50">
        <f>VLOOKUP(B254,'[1]DHG 2024-25'!$B$2:$AY$265,50,FALSE)</f>
        <v>1257.97</v>
      </c>
      <c r="X254" s="39">
        <f t="shared" si="6"/>
        <v>63.610000000000127</v>
      </c>
      <c r="Z254" s="41">
        <f t="shared" si="7"/>
        <v>72.740000000000236</v>
      </c>
    </row>
    <row r="255" spans="1:26" ht="20.149999999999999" customHeight="1" x14ac:dyDescent="0.4">
      <c r="A255" s="21">
        <v>94</v>
      </c>
      <c r="B255" s="1" t="s">
        <v>348</v>
      </c>
      <c r="C255" s="1" t="s">
        <v>81</v>
      </c>
      <c r="D255" s="24" t="s">
        <v>349</v>
      </c>
      <c r="E255" s="29" t="s">
        <v>320</v>
      </c>
      <c r="F255" s="11">
        <f>VLOOKUP(B255,'[2]DHG 2023-24'!$B$2:$J$265,9,FALSE)</f>
        <v>22</v>
      </c>
      <c r="G255" s="11">
        <f>VLOOKUP(B255,'[2]DHG 2023-24'!$B$2:$K$265,10,FALSE)</f>
        <v>500</v>
      </c>
      <c r="H255" s="11">
        <f>VLOOKUP(B255,'[2]DHG 2023-24'!$B$2:$AV$265,47,FALSE)</f>
        <v>810.22</v>
      </c>
      <c r="I255" s="11">
        <f>VLOOKUP(B255,'[2]DHG 2023-24'!$B$2:$AW$265,48,FALSE)</f>
        <v>164.48</v>
      </c>
      <c r="J255" s="11">
        <f>VLOOKUP(B255,'[2]DHG 2023-24'!$B$2:$CO$265,49,FALSE)</f>
        <v>18</v>
      </c>
      <c r="K255" s="11">
        <f>VLOOKUP(B255,'[2]DHG 2023-24'!$B$2:$AK$265,36,FALSE)</f>
        <v>6</v>
      </c>
      <c r="L255" s="12">
        <f>VLOOKUP(B255,'[2]DHG 2023-24'!$B$2:$AY$265,50,FALSE)</f>
        <v>992.7</v>
      </c>
      <c r="M255" s="11">
        <f>VLOOKUP(B255,'[2]DHG 2023-24'!$B$2:$CM$265,90,FALSE)</f>
        <v>787</v>
      </c>
      <c r="N255" s="11">
        <f>VLOOKUP(B255,'[2]DHG 2023-24'!$B$2:$CN$265,91,FALSE)</f>
        <v>192.7</v>
      </c>
      <c r="O255" s="11">
        <f>VLOOKUP(B255,'[2]DHG 2023-24'!$B$2:$CO$265,92,FALSE)</f>
        <v>18</v>
      </c>
      <c r="P255" s="46">
        <f>VLOOKUP(B255,'[2]DHG 2023-24'!$B$2:$CP$265,93,FALSE)</f>
        <v>997.7</v>
      </c>
      <c r="Q255" s="11">
        <f>VLOOKUP(B255,'[1]DHG 2024-25'!$B$2:$J$265,9,FALSE)</f>
        <v>23</v>
      </c>
      <c r="R255" s="11">
        <f>VLOOKUP(B255,'[1]DHG 2024-25'!$B$2:$K$265,10,FALSE)</f>
        <v>527</v>
      </c>
      <c r="S255" s="11">
        <f>VLOOKUP(B255,'[1]DHG 2024-25'!$B$2:$AV$265,47,FALSE)</f>
        <v>888.02999999999986</v>
      </c>
      <c r="T255" s="11">
        <f>VLOOKUP(B255,'[1]DHG 2024-25'!$B$2:$AW$265,48,FALSE)</f>
        <v>165.85</v>
      </c>
      <c r="U255" s="11">
        <f>VLOOKUP(B255,'[1]DHG 2024-25'!$B$2:$AX$265,49,FALSE)</f>
        <v>18</v>
      </c>
      <c r="V255" s="11">
        <f>VLOOKUP(B255,'[1]DHG 2024-25'!$B$2:$AL$265,37,FALSE)</f>
        <v>6</v>
      </c>
      <c r="W255" s="50">
        <f>VLOOKUP(B255,'[1]DHG 2024-25'!$B$2:$AY$265,50,FALSE)</f>
        <v>1071.8799999999999</v>
      </c>
      <c r="X255" s="39">
        <f t="shared" si="6"/>
        <v>79.179999999999836</v>
      </c>
      <c r="Z255" s="41">
        <f t="shared" si="7"/>
        <v>74.179999999999836</v>
      </c>
    </row>
    <row r="256" spans="1:26" ht="20.149999999999999" customHeight="1" x14ac:dyDescent="0.4">
      <c r="A256" s="2">
        <v>93</v>
      </c>
      <c r="B256" s="1" t="s">
        <v>494</v>
      </c>
      <c r="C256" s="1" t="s">
        <v>27</v>
      </c>
      <c r="D256" s="24" t="s">
        <v>380</v>
      </c>
      <c r="E256" s="29" t="s">
        <v>449</v>
      </c>
      <c r="F256" s="11">
        <f>VLOOKUP(B256,'[2]DHG 2023-24'!$B$2:$J$265,9,FALSE)</f>
        <v>27</v>
      </c>
      <c r="G256" s="11">
        <f>VLOOKUP(B256,'[2]DHG 2023-24'!$B$2:$K$265,10,FALSE)</f>
        <v>630</v>
      </c>
      <c r="H256" s="11">
        <f>VLOOKUP(B256,'[2]DHG 2023-24'!$B$2:$AV$265,47,FALSE)</f>
        <v>970.64</v>
      </c>
      <c r="I256" s="11">
        <f>VLOOKUP(B256,'[2]DHG 2023-24'!$B$2:$AW$265,48,FALSE)</f>
        <v>212.37</v>
      </c>
      <c r="J256" s="11">
        <f>VLOOKUP(B256,'[2]DHG 2023-24'!$B$2:$CO$265,49,FALSE)</f>
        <v>15</v>
      </c>
      <c r="K256" s="11">
        <f>VLOOKUP(B256,'[2]DHG 2023-24'!$B$2:$AK$265,36,FALSE)</f>
        <v>12</v>
      </c>
      <c r="L256" s="12">
        <f>VLOOKUP(B256,'[2]DHG 2023-24'!$B$2:$AY$265,50,FALSE)</f>
        <v>1198.01</v>
      </c>
      <c r="M256" s="11">
        <f>VLOOKUP(B256,'[2]DHG 2023-24'!$B$2:$CM$265,90,FALSE)</f>
        <v>968</v>
      </c>
      <c r="N256" s="11">
        <f>VLOOKUP(B256,'[2]DHG 2023-24'!$B$2:$CN$265,91,FALSE)</f>
        <v>289.76</v>
      </c>
      <c r="O256" s="11">
        <f>VLOOKUP(B256,'[2]DHG 2023-24'!$B$2:$CO$265,92,FALSE)</f>
        <v>10</v>
      </c>
      <c r="P256" s="46">
        <f>VLOOKUP(B256,'[2]DHG 2023-24'!$B$2:$CP$265,93,FALSE)</f>
        <v>1267.76</v>
      </c>
      <c r="Q256" s="11">
        <f>VLOOKUP(B256,'[1]DHG 2024-25'!$B$2:$J$265,9,FALSE)</f>
        <v>30</v>
      </c>
      <c r="R256" s="11">
        <f>VLOOKUP(B256,'[1]DHG 2024-25'!$B$2:$K$265,10,FALSE)</f>
        <v>723</v>
      </c>
      <c r="S256" s="11">
        <f>VLOOKUP(B256,'[1]DHG 2024-25'!$B$2:$AV$265,47,FALSE)</f>
        <v>1137.1899999999998</v>
      </c>
      <c r="T256" s="11">
        <f>VLOOKUP(B256,'[1]DHG 2024-25'!$B$2:$AW$265,48,FALSE)</f>
        <v>198.65</v>
      </c>
      <c r="U256" s="11">
        <f>VLOOKUP(B256,'[1]DHG 2024-25'!$B$2:$AX$265,49,FALSE)</f>
        <v>15</v>
      </c>
      <c r="V256" s="11">
        <f>VLOOKUP(B256,'[1]DHG 2024-25'!$B$2:$AL$265,37,FALSE)</f>
        <v>12</v>
      </c>
      <c r="W256" s="50">
        <f>VLOOKUP(B256,'[1]DHG 2024-25'!$B$2:$AY$265,50,FALSE)</f>
        <v>1350.84</v>
      </c>
      <c r="X256" s="39">
        <f t="shared" si="6"/>
        <v>152.82999999999993</v>
      </c>
      <c r="Z256" s="41">
        <f t="shared" si="7"/>
        <v>83.079999999999927</v>
      </c>
    </row>
    <row r="257" spans="1:28" ht="20.149999999999999" customHeight="1" x14ac:dyDescent="0.4">
      <c r="A257" s="21">
        <v>94</v>
      </c>
      <c r="B257" s="1" t="s">
        <v>255</v>
      </c>
      <c r="C257" s="1" t="s">
        <v>27</v>
      </c>
      <c r="D257" s="24" t="s">
        <v>256</v>
      </c>
      <c r="E257" s="29" t="s">
        <v>254</v>
      </c>
      <c r="F257" s="11">
        <f>VLOOKUP(B257,'[2]DHG 2023-24'!$B$2:$J$265,9,FALSE)</f>
        <v>22</v>
      </c>
      <c r="G257" s="11">
        <f>VLOOKUP(B257,'[2]DHG 2023-24'!$B$2:$K$265,10,FALSE)</f>
        <v>472</v>
      </c>
      <c r="H257" s="11">
        <f>VLOOKUP(B257,'[2]DHG 2023-24'!$B$2:$AV$265,47,FALSE)</f>
        <v>766.78000000000009</v>
      </c>
      <c r="I257" s="11">
        <f>VLOOKUP(B257,'[2]DHG 2023-24'!$B$2:$AW$265,48,FALSE)</f>
        <v>153.49</v>
      </c>
      <c r="J257" s="11">
        <f>VLOOKUP(B257,'[2]DHG 2023-24'!$B$2:$CO$265,49,FALSE)</f>
        <v>7</v>
      </c>
      <c r="K257" s="11">
        <f>VLOOKUP(B257,'[2]DHG 2023-24'!$B$2:$AK$265,36,FALSE)</f>
        <v>0</v>
      </c>
      <c r="L257" s="12">
        <f>VLOOKUP(B257,'[2]DHG 2023-24'!$B$2:$AY$265,50,FALSE)</f>
        <v>927.2700000000001</v>
      </c>
      <c r="M257" s="11">
        <f>VLOOKUP(B257,'[2]DHG 2023-24'!$B$2:$CM$265,90,FALSE)</f>
        <v>762.30000000000007</v>
      </c>
      <c r="N257" s="11">
        <f>VLOOKUP(B257,'[2]DHG 2023-24'!$B$2:$CN$265,91,FALSE)</f>
        <v>168.35000000000002</v>
      </c>
      <c r="O257" s="11">
        <f>VLOOKUP(B257,'[2]DHG 2023-24'!$B$2:$CO$265,92,FALSE)</f>
        <v>7</v>
      </c>
      <c r="P257" s="46">
        <f>VLOOKUP(B257,'[2]DHG 2023-24'!$B$2:$CP$265,93,FALSE)</f>
        <v>937.65000000000009</v>
      </c>
      <c r="Q257" s="11">
        <f>VLOOKUP(B257,'[1]DHG 2024-25'!$B$2:$J$265,9,FALSE)</f>
        <v>24</v>
      </c>
      <c r="R257" s="11">
        <f>VLOOKUP(B257,'[1]DHG 2024-25'!$B$2:$K$265,10,FALSE)</f>
        <v>517</v>
      </c>
      <c r="S257" s="11">
        <f>VLOOKUP(B257,'[1]DHG 2024-25'!$B$2:$AV$265,47,FALSE)</f>
        <v>868.6600000000002</v>
      </c>
      <c r="T257" s="11">
        <f>VLOOKUP(B257,'[1]DHG 2024-25'!$B$2:$AW$265,48,FALSE)</f>
        <v>151.16999999999999</v>
      </c>
      <c r="U257" s="11">
        <f>VLOOKUP(B257,'[1]DHG 2024-25'!$B$2:$AX$265,49,FALSE)</f>
        <v>7</v>
      </c>
      <c r="V257" s="11">
        <f>VLOOKUP(B257,'[1]DHG 2024-25'!$B$2:$AL$265,37,FALSE)</f>
        <v>0</v>
      </c>
      <c r="W257" s="50">
        <f>VLOOKUP(B257,'[1]DHG 2024-25'!$B$2:$AY$265,50,FALSE)</f>
        <v>1026.8300000000002</v>
      </c>
      <c r="X257" s="39">
        <f t="shared" si="6"/>
        <v>99.560000000000059</v>
      </c>
      <c r="Z257" s="41">
        <f t="shared" si="7"/>
        <v>89.180000000000064</v>
      </c>
    </row>
    <row r="258" spans="1:28" ht="20.149999999999999" customHeight="1" x14ac:dyDescent="0.4">
      <c r="A258" s="21">
        <v>94</v>
      </c>
      <c r="B258" s="1" t="s">
        <v>315</v>
      </c>
      <c r="C258" s="1" t="s">
        <v>49</v>
      </c>
      <c r="D258" s="24" t="s">
        <v>316</v>
      </c>
      <c r="E258" s="29" t="s">
        <v>317</v>
      </c>
      <c r="F258" s="11">
        <f>VLOOKUP(B258,'[2]DHG 2023-24'!$B$2:$J$265,9,FALSE)</f>
        <v>37</v>
      </c>
      <c r="G258" s="11">
        <f>VLOOKUP(B258,'[2]DHG 2023-24'!$B$2:$K$265,10,FALSE)</f>
        <v>1059</v>
      </c>
      <c r="H258" s="11">
        <f>VLOOKUP(B258,'[2]DHG 2023-24'!$B$2:$AV$265,47,FALSE)</f>
        <v>1265.6300000000001</v>
      </c>
      <c r="I258" s="11">
        <f>VLOOKUP(B258,'[2]DHG 2023-24'!$B$2:$AW$265,48,FALSE)</f>
        <v>246.82</v>
      </c>
      <c r="J258" s="11">
        <f>VLOOKUP(B258,'[2]DHG 2023-24'!$B$2:$CO$265,49,FALSE)</f>
        <v>12</v>
      </c>
      <c r="K258" s="11">
        <f>VLOOKUP(B258,'[2]DHG 2023-24'!$B$2:$AK$265,36,FALSE)</f>
        <v>0</v>
      </c>
      <c r="L258" s="12">
        <f>VLOOKUP(B258,'[2]DHG 2023-24'!$B$2:$AY$265,50,FALSE)</f>
        <v>1524.45</v>
      </c>
      <c r="M258" s="11">
        <f>VLOOKUP(B258,'[2]DHG 2023-24'!$B$2:$CM$265,90,FALSE)</f>
        <v>1276.25</v>
      </c>
      <c r="N258" s="11">
        <f>VLOOKUP(B258,'[2]DHG 2023-24'!$B$2:$CN$265,91,FALSE)</f>
        <v>241.2</v>
      </c>
      <c r="O258" s="11">
        <f>VLOOKUP(B258,'[2]DHG 2023-24'!$B$2:$CO$265,92,FALSE)</f>
        <v>12</v>
      </c>
      <c r="P258" s="46">
        <f>VLOOKUP(B258,'[2]DHG 2023-24'!$B$2:$CP$265,93,FALSE)</f>
        <v>1529.45</v>
      </c>
      <c r="Q258" s="11">
        <f>VLOOKUP(B258,'[1]DHG 2024-25'!$B$2:$J$265,9,FALSE)</f>
        <v>39</v>
      </c>
      <c r="R258" s="11">
        <f>VLOOKUP(B258,'[1]DHG 2024-25'!$B$2:$K$265,10,FALSE)</f>
        <v>1140</v>
      </c>
      <c r="S258" s="11">
        <f>VLOOKUP(B258,'[1]DHG 2024-25'!$B$2:$AV$265,47,FALSE)</f>
        <v>1364.0900000000001</v>
      </c>
      <c r="T258" s="11">
        <f>VLOOKUP(B258,'[1]DHG 2024-25'!$B$2:$AW$265,48,FALSE)</f>
        <v>253.84</v>
      </c>
      <c r="U258" s="11">
        <f>VLOOKUP(B258,'[1]DHG 2024-25'!$B$2:$AX$265,49,FALSE)</f>
        <v>12</v>
      </c>
      <c r="V258" s="11">
        <f>VLOOKUP(B258,'[1]DHG 2024-25'!$B$2:$AL$265,37,FALSE)</f>
        <v>0</v>
      </c>
      <c r="W258" s="50">
        <f>VLOOKUP(B258,'[1]DHG 2024-25'!$B$2:$AY$265,50,FALSE)</f>
        <v>1629.93</v>
      </c>
      <c r="X258" s="39">
        <f t="shared" si="6"/>
        <v>105.48000000000002</v>
      </c>
      <c r="Z258" s="41">
        <f t="shared" si="7"/>
        <v>100.48000000000002</v>
      </c>
    </row>
    <row r="259" spans="1:28" ht="20.149999999999999" customHeight="1" x14ac:dyDescent="0.4">
      <c r="A259" s="2">
        <v>93</v>
      </c>
      <c r="B259" s="1" t="s">
        <v>483</v>
      </c>
      <c r="C259" s="1" t="s">
        <v>49</v>
      </c>
      <c r="D259" s="24" t="s">
        <v>486</v>
      </c>
      <c r="E259" s="29" t="s">
        <v>454</v>
      </c>
      <c r="F259" s="11">
        <f>VLOOKUP(B259,'[2]DHG 2023-24'!$B$2:$J$265,9,FALSE)</f>
        <v>20</v>
      </c>
      <c r="G259" s="11">
        <f>VLOOKUP(B259,'[2]DHG 2023-24'!$B$2:$K$265,10,FALSE)</f>
        <v>554</v>
      </c>
      <c r="H259" s="11">
        <f>VLOOKUP(B259,'[2]DHG 2023-24'!$B$2:$AV$265,47,FALSE)</f>
        <v>726.22</v>
      </c>
      <c r="I259" s="11">
        <f>VLOOKUP(B259,'[2]DHG 2023-24'!$B$2:$AW$265,48,FALSE)</f>
        <v>128.66</v>
      </c>
      <c r="J259" s="11">
        <f>VLOOKUP(B259,'[2]DHG 2023-24'!$B$2:$CO$265,49,FALSE)</f>
        <v>14</v>
      </c>
      <c r="K259" s="11">
        <f>VLOOKUP(B259,'[2]DHG 2023-24'!$B$2:$AK$265,36,FALSE)</f>
        <v>10</v>
      </c>
      <c r="L259" s="12">
        <f>VLOOKUP(B259,'[2]DHG 2023-24'!$B$2:$AY$265,50,FALSE)</f>
        <v>868.88</v>
      </c>
      <c r="M259" s="11">
        <f>VLOOKUP(B259,'[2]DHG 2023-24'!$B$2:$CM$265,90,FALSE)</f>
        <v>739.80000000000007</v>
      </c>
      <c r="N259" s="11">
        <f>VLOOKUP(B259,'[2]DHG 2023-24'!$B$2:$CN$265,91,FALSE)</f>
        <v>132.79999999999998</v>
      </c>
      <c r="O259" s="11">
        <f>VLOOKUP(B259,'[2]DHG 2023-24'!$B$2:$CO$265,92,FALSE)</f>
        <v>14</v>
      </c>
      <c r="P259" s="46">
        <f>VLOOKUP(B259,'[2]DHG 2023-24'!$B$2:$CP$265,93,FALSE)</f>
        <v>886.6</v>
      </c>
      <c r="Q259" s="11">
        <f>VLOOKUP(B259,'[1]DHG 2024-25'!$B$2:$J$265,9,FALSE)</f>
        <v>24</v>
      </c>
      <c r="R259" s="11">
        <f>VLOOKUP(B259,'[1]DHG 2024-25'!$B$2:$K$265,10,FALSE)</f>
        <v>688</v>
      </c>
      <c r="S259" s="11">
        <f>VLOOKUP(B259,'[1]DHG 2024-25'!$B$2:$AV$265,47,FALSE)</f>
        <v>854.96</v>
      </c>
      <c r="T259" s="11">
        <f>VLOOKUP(B259,'[1]DHG 2024-25'!$B$2:$AW$265,48,FALSE)</f>
        <v>142.54</v>
      </c>
      <c r="U259" s="11">
        <f>VLOOKUP(B259,'[1]DHG 2024-25'!$B$2:$AX$265,49,FALSE)</f>
        <v>14</v>
      </c>
      <c r="V259" s="11">
        <f>VLOOKUP(B259,'[1]DHG 2024-25'!$B$2:$AL$265,37,FALSE)</f>
        <v>10</v>
      </c>
      <c r="W259" s="50">
        <f>VLOOKUP(B259,'[1]DHG 2024-25'!$B$2:$AY$265,50,FALSE)</f>
        <v>1011.5</v>
      </c>
      <c r="X259" s="39">
        <f t="shared" si="6"/>
        <v>142.62</v>
      </c>
      <c r="Z259" s="41">
        <f t="shared" si="7"/>
        <v>124.89999999999998</v>
      </c>
    </row>
    <row r="260" spans="1:28" ht="20.149999999999999" customHeight="1" x14ac:dyDescent="0.4">
      <c r="A260" s="2">
        <v>77</v>
      </c>
      <c r="B260" s="1" t="s">
        <v>64</v>
      </c>
      <c r="C260" s="1" t="s">
        <v>23</v>
      </c>
      <c r="D260" s="24" t="s">
        <v>65</v>
      </c>
      <c r="E260" s="29" t="s">
        <v>66</v>
      </c>
      <c r="F260" s="11">
        <f>VLOOKUP(B260,'[2]DHG 2023-24'!$B$2:$J$265,9,FALSE)</f>
        <v>37</v>
      </c>
      <c r="G260" s="11">
        <f>VLOOKUP(B260,'[2]DHG 2023-24'!$B$2:$K$265,10,FALSE)</f>
        <v>1179</v>
      </c>
      <c r="H260" s="11">
        <f>VLOOKUP(B260,'[2]DHG 2023-24'!$B$2:$AV$265,47,FALSE)</f>
        <v>1331.6200000000001</v>
      </c>
      <c r="I260" s="11">
        <f>VLOOKUP(B260,'[2]DHG 2023-24'!$B$2:$AW$265,48,FALSE)</f>
        <v>229.26</v>
      </c>
      <c r="J260" s="11">
        <f>VLOOKUP(B260,'[2]DHG 2023-24'!$B$2:$CO$265,49,FALSE)</f>
        <v>17</v>
      </c>
      <c r="K260" s="11">
        <f>VLOOKUP(B260,'[2]DHG 2023-24'!$B$2:$AK$265,36,FALSE)</f>
        <v>0</v>
      </c>
      <c r="L260" s="12">
        <f>VLOOKUP(B260,'[2]DHG 2023-24'!$B$2:$AY$265,50,FALSE)</f>
        <v>1577.88</v>
      </c>
      <c r="M260" s="11">
        <f>VLOOKUP(B260,'[2]DHG 2023-24'!$B$2:$CM$265,90,FALSE)</f>
        <v>1348.0000000000002</v>
      </c>
      <c r="N260" s="11">
        <f>VLOOKUP(B260,'[2]DHG 2023-24'!$B$2:$CN$265,91,FALSE)</f>
        <v>250.48</v>
      </c>
      <c r="O260" s="11">
        <f>VLOOKUP(B260,'[2]DHG 2023-24'!$B$2:$CO$265,92,FALSE)</f>
        <v>22.5</v>
      </c>
      <c r="P260" s="46">
        <f>VLOOKUP(B260,'[2]DHG 2023-24'!$B$2:$CP$265,93,FALSE)</f>
        <v>1620.98</v>
      </c>
      <c r="Q260" s="11">
        <f>VLOOKUP(B260,'[1]DHG 2024-25'!$B$2:$J$265,9,FALSE)</f>
        <v>42</v>
      </c>
      <c r="R260" s="11">
        <f>VLOOKUP(B260,'[1]DHG 2024-25'!$B$2:$K$265,10,FALSE)</f>
        <v>1314</v>
      </c>
      <c r="S260" s="11">
        <f>VLOOKUP(B260,'[1]DHG 2024-25'!$B$2:$AV$265,47,FALSE)</f>
        <v>1488.98</v>
      </c>
      <c r="T260" s="11">
        <f>VLOOKUP(B260,'[1]DHG 2024-25'!$B$2:$AW$265,48,FALSE)</f>
        <v>244.46</v>
      </c>
      <c r="U260" s="11">
        <f>VLOOKUP(B260,'[1]DHG 2024-25'!$B$2:$AX$265,49,FALSE)</f>
        <v>17</v>
      </c>
      <c r="V260" s="11">
        <f>VLOOKUP(B260,'[1]DHG 2024-25'!$B$2:$AL$265,37,FALSE)</f>
        <v>0</v>
      </c>
      <c r="W260" s="50">
        <f>VLOOKUP(B260,'[1]DHG 2024-25'!$B$2:$AY$265,50,FALSE)</f>
        <v>1750.44</v>
      </c>
      <c r="X260" s="39">
        <f t="shared" ref="X260:X261" si="8">W260-L260</f>
        <v>172.55999999999995</v>
      </c>
      <c r="Z260" s="41">
        <f t="shared" si="7"/>
        <v>129.46000000000004</v>
      </c>
    </row>
    <row r="261" spans="1:28" ht="18.75" customHeight="1" thickBot="1" x14ac:dyDescent="0.45">
      <c r="A261" s="21">
        <v>94</v>
      </c>
      <c r="B261" s="3" t="s">
        <v>628</v>
      </c>
      <c r="C261" s="3" t="s">
        <v>609</v>
      </c>
      <c r="D261" s="43" t="s">
        <v>629</v>
      </c>
      <c r="E261" s="44" t="s">
        <v>347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2">
        <v>0</v>
      </c>
      <c r="M261" s="11">
        <v>0</v>
      </c>
      <c r="N261" s="11">
        <v>0</v>
      </c>
      <c r="O261" s="11">
        <v>0</v>
      </c>
      <c r="P261" s="46">
        <v>0</v>
      </c>
      <c r="Q261" s="11">
        <f>VLOOKUP(B261,'[1]DHG 2024-25'!$B$2:$J$265,9,FALSE)</f>
        <v>12</v>
      </c>
      <c r="R261" s="11">
        <f>VLOOKUP(B261,'[1]DHG 2024-25'!$B$2:$K$265,10,FALSE)</f>
        <v>420</v>
      </c>
      <c r="S261" s="11">
        <f>VLOOKUP(B261,'[1]DHG 2024-25'!$B$2:$AV$265,47,FALSE)</f>
        <v>444.15</v>
      </c>
      <c r="T261" s="11">
        <f>VLOOKUP(B261,'[1]DHG 2024-25'!$B$2:$AW$265,48,FALSE)</f>
        <v>33.729999999999997</v>
      </c>
      <c r="U261" s="11">
        <f>VLOOKUP(B261,'[1]DHG 2024-25'!$B$2:$AX$265,49,FALSE)</f>
        <v>4</v>
      </c>
      <c r="V261" s="11">
        <f>VLOOKUP(B261,'[1]DHG 2024-25'!$B$2:$AL$265,37,FALSE)</f>
        <v>0</v>
      </c>
      <c r="W261" s="50">
        <f>VLOOKUP(B261,'[1]DHG 2024-25'!$B$2:$AY$265,50,FALSE)</f>
        <v>481.88</v>
      </c>
      <c r="X261" s="39">
        <f t="shared" si="8"/>
        <v>481.88</v>
      </c>
      <c r="Z261" s="41">
        <f t="shared" si="7"/>
        <v>481.88</v>
      </c>
      <c r="AB261" s="34"/>
    </row>
    <row r="262" spans="1:28" ht="20.5" customHeight="1" thickBot="1" x14ac:dyDescent="0.45">
      <c r="A262" s="2"/>
      <c r="B262" s="20"/>
      <c r="C262" s="20"/>
      <c r="D262" s="26"/>
      <c r="E262" s="31"/>
      <c r="F262" s="13"/>
      <c r="G262" s="13"/>
      <c r="H262" s="13"/>
      <c r="I262" s="13"/>
      <c r="J262" s="13"/>
      <c r="K262" s="13"/>
      <c r="L262" s="14"/>
      <c r="M262" s="18"/>
      <c r="N262" s="13"/>
      <c r="O262" s="16"/>
      <c r="P262" s="47"/>
      <c r="Q262" s="11"/>
      <c r="R262" s="11"/>
      <c r="S262" s="11"/>
      <c r="T262" s="11"/>
      <c r="U262" s="11"/>
      <c r="V262" s="11"/>
      <c r="W262" s="50"/>
    </row>
  </sheetData>
  <sortState xmlns:xlrd2="http://schemas.microsoft.com/office/spreadsheetml/2017/richdata2" ref="A4:AB262">
    <sortCondition ref="Z4:Z262"/>
  </sortState>
  <mergeCells count="7">
    <mergeCell ref="A1:T1"/>
    <mergeCell ref="X1:X3"/>
    <mergeCell ref="Z1:Z3"/>
    <mergeCell ref="A2:E2"/>
    <mergeCell ref="F2:L2"/>
    <mergeCell ref="M2:P2"/>
    <mergeCell ref="Q2:W2"/>
  </mergeCells>
  <conditionalFormatting sqref="X1:X104857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:Z1048576">
    <cfRule type="cellIs" dxfId="59" priority="1" operator="between">
      <formula>81</formula>
      <formula>500</formula>
    </cfRule>
    <cfRule type="cellIs" dxfId="58" priority="2" operator="between">
      <formula>51</formula>
      <formula>80</formula>
    </cfRule>
    <cfRule type="cellIs" dxfId="57" priority="3" operator="between">
      <formula>26</formula>
      <formula>50</formula>
    </cfRule>
    <cfRule type="cellIs" dxfId="56" priority="4" operator="between">
      <formula>6</formula>
      <formula>25</formula>
    </cfRule>
    <cfRule type="cellIs" dxfId="55" priority="5" operator="between">
      <formula>-500</formula>
      <formula>-81</formula>
    </cfRule>
    <cfRule type="cellIs" dxfId="54" priority="6" operator="between">
      <formula>-80</formula>
      <formula>-56</formula>
    </cfRule>
    <cfRule type="cellIs" dxfId="53" priority="7" operator="between">
      <formula>-50</formula>
      <formula>-26</formula>
    </cfRule>
    <cfRule type="cellIs" dxfId="52" priority="8" operator="between">
      <formula>-25</formula>
      <formula>-6</formula>
    </cfRule>
    <cfRule type="cellIs" dxfId="51" priority="9" operator="between">
      <formula>-5</formula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DHG 2025 comparée à la précéden</vt:lpstr>
      <vt:lpstr>DHG 2025 classées par perte</vt:lpstr>
      <vt:lpstr>DHG 2023-2024</vt:lpstr>
      <vt:lpstr>classés pour la DHG 2024</vt:lpstr>
      <vt:lpstr>'DHG 2023-2024'!Impression_des_titres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idavid</dc:creator>
  <cp:lastModifiedBy>cathe</cp:lastModifiedBy>
  <cp:lastPrinted>2024-01-25T15:43:22Z</cp:lastPrinted>
  <dcterms:created xsi:type="dcterms:W3CDTF">2021-01-22T16:32:21Z</dcterms:created>
  <dcterms:modified xsi:type="dcterms:W3CDTF">2025-01-27T22:06:56Z</dcterms:modified>
</cp:coreProperties>
</file>